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7820" windowHeight="12210"/>
  </bookViews>
  <sheets>
    <sheet name="bev" sheetId="1" r:id="rId1"/>
    <sheet name="dol" sheetId="3" r:id="rId2"/>
    <sheet name="ellátottak" sheetId="5" r:id="rId3"/>
    <sheet name="személyi+Maj" sheetId="4" r:id="rId4"/>
  </sheets>
  <externalReferences>
    <externalReference r:id="rId5"/>
  </externalReferences>
  <definedNames>
    <definedName name="_xlnm.Print_Titles" localSheetId="1">dol!$A:$A,dol!$2:$2</definedName>
  </definedNames>
  <calcPr calcId="144525"/>
</workbook>
</file>

<file path=xl/calcChain.xml><?xml version="1.0" encoding="utf-8"?>
<calcChain xmlns="http://schemas.openxmlformats.org/spreadsheetml/2006/main">
  <c r="G29" i="5" l="1"/>
  <c r="E29" i="5"/>
  <c r="F29" i="5" s="1"/>
  <c r="D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E55" i="4" l="1"/>
  <c r="F53" i="4"/>
  <c r="D53" i="4"/>
  <c r="C53" i="4"/>
  <c r="F52" i="4"/>
  <c r="D52" i="4"/>
  <c r="C52" i="4"/>
  <c r="F50" i="4"/>
  <c r="D50" i="4"/>
  <c r="C50" i="4"/>
  <c r="F46" i="4"/>
  <c r="F47" i="4" s="1"/>
  <c r="D46" i="4"/>
  <c r="D47" i="4" s="1"/>
  <c r="C46" i="4"/>
  <c r="C47" i="4" s="1"/>
  <c r="C48" i="4" s="1"/>
  <c r="F45" i="4"/>
  <c r="D45" i="4"/>
  <c r="C45" i="4"/>
  <c r="F40" i="4"/>
  <c r="D40" i="4"/>
  <c r="C40" i="4"/>
  <c r="F39" i="4"/>
  <c r="D39" i="4"/>
  <c r="C39" i="4"/>
  <c r="F37" i="4"/>
  <c r="D37" i="4"/>
  <c r="E37" i="4" s="1"/>
  <c r="C37" i="4"/>
  <c r="F36" i="4"/>
  <c r="D36" i="4"/>
  <c r="C36" i="4"/>
  <c r="C38" i="4" s="1"/>
  <c r="F34" i="4"/>
  <c r="D34" i="4"/>
  <c r="C34" i="4"/>
  <c r="F32" i="4"/>
  <c r="D32" i="4"/>
  <c r="C32" i="4"/>
  <c r="F30" i="4"/>
  <c r="D30" i="4"/>
  <c r="C30" i="4"/>
  <c r="F29" i="4"/>
  <c r="D29" i="4"/>
  <c r="C29" i="4"/>
  <c r="F28" i="4"/>
  <c r="D28" i="4"/>
  <c r="C28" i="4"/>
  <c r="F26" i="4"/>
  <c r="D26" i="4"/>
  <c r="C26" i="4"/>
  <c r="F24" i="4"/>
  <c r="D24" i="4"/>
  <c r="E24" i="4" s="1"/>
  <c r="C24" i="4"/>
  <c r="F23" i="4"/>
  <c r="D23" i="4"/>
  <c r="C23" i="4"/>
  <c r="F22" i="4"/>
  <c r="D22" i="4"/>
  <c r="E22" i="4" s="1"/>
  <c r="C22" i="4"/>
  <c r="F21" i="4"/>
  <c r="D21" i="4"/>
  <c r="C21" i="4"/>
  <c r="E20" i="4"/>
  <c r="E19" i="4"/>
  <c r="F17" i="4"/>
  <c r="D17" i="4"/>
  <c r="E17" i="4" s="1"/>
  <c r="C17" i="4"/>
  <c r="F15" i="4"/>
  <c r="D15" i="4"/>
  <c r="C15" i="4"/>
  <c r="F14" i="4"/>
  <c r="D14" i="4"/>
  <c r="C14" i="4"/>
  <c r="E13" i="4"/>
  <c r="E12" i="4"/>
  <c r="E10" i="4"/>
  <c r="F9" i="4"/>
  <c r="F11" i="4" s="1"/>
  <c r="D9" i="4"/>
  <c r="D11" i="4" s="1"/>
  <c r="C9" i="4"/>
  <c r="C11" i="4" s="1"/>
  <c r="E8" i="4"/>
  <c r="E7" i="4"/>
  <c r="E6" i="4"/>
  <c r="E5" i="4"/>
  <c r="E4" i="4"/>
  <c r="E3" i="4"/>
  <c r="C43" i="4" l="1"/>
  <c r="F41" i="4"/>
  <c r="C16" i="4"/>
  <c r="F16" i="4"/>
  <c r="F54" i="4"/>
  <c r="F48" i="4"/>
  <c r="E14" i="4"/>
  <c r="E30" i="4"/>
  <c r="E23" i="4"/>
  <c r="C33" i="4"/>
  <c r="E36" i="4"/>
  <c r="C25" i="4"/>
  <c r="C27" i="4" s="1"/>
  <c r="E28" i="4"/>
  <c r="D41" i="4"/>
  <c r="E53" i="4"/>
  <c r="E15" i="4"/>
  <c r="E21" i="4"/>
  <c r="F33" i="4"/>
  <c r="F35" i="4" s="1"/>
  <c r="E32" i="4"/>
  <c r="C54" i="4"/>
  <c r="E39" i="4"/>
  <c r="C41" i="4"/>
  <c r="F25" i="4"/>
  <c r="F42" i="4" s="1"/>
  <c r="D54" i="4"/>
  <c r="E54" i="4" s="1"/>
  <c r="E26" i="4"/>
  <c r="E52" i="4"/>
  <c r="E29" i="4"/>
  <c r="F38" i="4"/>
  <c r="E45" i="4"/>
  <c r="F18" i="4"/>
  <c r="E47" i="4"/>
  <c r="D48" i="4"/>
  <c r="E48" i="4" s="1"/>
  <c r="C42" i="4"/>
  <c r="C44" i="4" s="1"/>
  <c r="C49" i="4" s="1"/>
  <c r="C18" i="4"/>
  <c r="E11" i="4"/>
  <c r="C35" i="4"/>
  <c r="D25" i="4"/>
  <c r="D38" i="4"/>
  <c r="E38" i="4" s="1"/>
  <c r="E34" i="4"/>
  <c r="E40" i="4"/>
  <c r="E46" i="4"/>
  <c r="E50" i="4"/>
  <c r="F43" i="4"/>
  <c r="E9" i="4"/>
  <c r="D16" i="4"/>
  <c r="D33" i="4"/>
  <c r="E33" i="4" s="1"/>
  <c r="D43" i="4"/>
  <c r="E41" i="4" l="1"/>
  <c r="F27" i="4"/>
  <c r="F44" i="4"/>
  <c r="F49" i="4" s="1"/>
  <c r="E43" i="4"/>
  <c r="D18" i="4"/>
  <c r="E18" i="4" s="1"/>
  <c r="E16" i="4"/>
  <c r="D42" i="4"/>
  <c r="E42" i="4" s="1"/>
  <c r="E25" i="4"/>
  <c r="D27" i="4"/>
  <c r="E27" i="4" s="1"/>
  <c r="D35" i="4"/>
  <c r="E35" i="4" s="1"/>
  <c r="D44" i="4" l="1"/>
  <c r="E44" i="4" l="1"/>
  <c r="D49" i="4"/>
  <c r="E49" i="4" s="1"/>
</calcChain>
</file>

<file path=xl/sharedStrings.xml><?xml version="1.0" encoding="utf-8"?>
<sst xmlns="http://schemas.openxmlformats.org/spreadsheetml/2006/main" count="233" uniqueCount="222">
  <si>
    <t>Intézményi működési bevételek összesen (12+18+22)</t>
  </si>
  <si>
    <t>Működési célú hozam- és kamatbevételek összesen (19+20+21)</t>
  </si>
  <si>
    <t>Működési célú realizált árfolyamnyereség bevétele</t>
  </si>
  <si>
    <t>Működési célú kamatbevételek államháztartáson kívülről</t>
  </si>
  <si>
    <t>Működési célú kamatbevételek államháztartáson belülről</t>
  </si>
  <si>
    <t>ÁFA-bevételek, -visszatérülések (13+…+17)</t>
  </si>
  <si>
    <t>Értékesített tárgyi eszközök, immateriális javak ÁFÁ-ja</t>
  </si>
  <si>
    <t>Felhalmozási kiadához kapcsolódó fordított ÁFA miatti bevétel</t>
  </si>
  <si>
    <t>Működési kiadáshoz kapcsolódó fordított ÁFA miatti bevétel</t>
  </si>
  <si>
    <t>Kiszámlázott termékek és szolgáltatások ÁFÁ-ja</t>
  </si>
  <si>
    <t>Működési kiadásokhoz kapcsolódó ÁFA visszatérülés</t>
  </si>
  <si>
    <t>Egyéb saját működési bevétel (01+…+15+08+…+11)</t>
  </si>
  <si>
    <t>Alkalmazott, hallgató, tanuló stb. kártérítése és egyéb térítése</t>
  </si>
  <si>
    <t>Kötbér, egyéb kártérítés, bánatpénz bevétele</t>
  </si>
  <si>
    <t>Alkalmazottak térítése</t>
  </si>
  <si>
    <t>Intézményi ellátási díjak</t>
  </si>
  <si>
    <t>ebből vadászati jog gyakorlásából, hasznosításából származó bevétel</t>
  </si>
  <si>
    <t>ebből önkrományzati vagyon bérbeadásából származó bevétel</t>
  </si>
  <si>
    <t>Bérleti és lízingdíj bevételek</t>
  </si>
  <si>
    <t>Továbbszámlázott (közvetített) szolgáltatások értéke</t>
  </si>
  <si>
    <t>Egyéb sajátos bevétel</t>
  </si>
  <si>
    <t>Nyújtott szolgáltatások ellenértéke</t>
  </si>
  <si>
    <t>Áru- és készletértékesítés ellenértéke</t>
  </si>
  <si>
    <t>2012.évi teljesítés (tájékoztató adat)</t>
  </si>
  <si>
    <t>bevétel elmaradás /többlet</t>
  </si>
  <si>
    <t>elemiben szereplő összeg</t>
  </si>
  <si>
    <t>tervezett összeg</t>
  </si>
  <si>
    <t>Megnevezés</t>
  </si>
  <si>
    <t>adatok ezer forintban</t>
  </si>
  <si>
    <t>tervezett szükséglet</t>
  </si>
  <si>
    <t>várható hiány/többlet</t>
  </si>
  <si>
    <t>2012. évi teljesítés (tájékoztató adat)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</si>
  <si>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</si>
  <si>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</si>
  <si>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</si>
  <si>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</si>
  <si>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</si>
  <si>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</si>
  <si>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</si>
  <si>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</si>
  <si>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</si>
  <si>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</si>
  <si>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</si>
  <si>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 beszerzés</t>
  </si>
  <si>
    <t>Egyéb anyagbeszerzés</t>
  </si>
  <si>
    <t>Készletbeszerzés (01+...+13)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</si>
  <si>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</si>
  <si>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</si>
  <si>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</si>
  <si>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</si>
  <si>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</si>
  <si>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</si>
  <si>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 xml:space="preserve">      ebből PPP konstrukcióhoz kapcsolódó szolgáltatási díj fizetés</t>
  </si>
  <si>
    <t>Szállítási szolgáltatás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</si>
  <si>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</si>
  <si>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</si>
  <si>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</si>
  <si>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</si>
  <si>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</si>
  <si>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</si>
  <si>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 közvetített) szolg. kiadásai áht belülre</t>
  </si>
  <si>
    <t>Továbbszámlázott ( közvetített) szolg. kiadásai áht kívülre</t>
  </si>
  <si>
    <t>Pénzügyi szolgálatatások kiadásai</t>
  </si>
  <si>
    <t>Szakmai szolgáltatások kiadásai</t>
  </si>
  <si>
    <t>Szolgáltatási kiadások (19+20+23+...+33)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</si>
  <si>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</si>
  <si>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</si>
  <si>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</si>
  <si>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</si>
  <si>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ÁFA miatti befizetés</t>
  </si>
  <si>
    <t>Értékesített tárgyi eszközök,immateriális javak ÁFA befizetése (05.űrlapon szereplők nélkül)</t>
  </si>
  <si>
    <t>Működési célú általános forgalmi adó összesen (36+…+40)</t>
  </si>
  <si>
    <t>Belföldi kiküldetés</t>
  </si>
  <si>
    <t>Külföldi kiküldetés</t>
  </si>
  <si>
    <t>Reprezentáció</t>
  </si>
  <si>
    <t>Reklám és propagandakiadások</t>
  </si>
  <si>
    <t>Kiküldetés, reprezentáció, reklám kiadások (42+… +45)</t>
  </si>
  <si>
    <t>Szellemi tevékenység teljesítéséhez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</si>
  <si>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</si>
  <si>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</si>
  <si>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</si>
  <si>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</si>
  <si>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</si>
  <si>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Ktgvetési törvény 10.§(7) és 34.§(7) bekezdés miatti befiz. Köt.</t>
  </si>
  <si>
    <t>Ktgvetési törvény 34.§(6) bekezdés miatti befiz. Köt.</t>
  </si>
  <si>
    <t>Egyéb befizetési kötelezettség</t>
  </si>
  <si>
    <t>Különféle költségvetési befizetések (47+...+54)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</si>
  <si>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</si>
  <si>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</si>
  <si>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</si>
  <si>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</si>
  <si>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</si>
  <si>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</si>
  <si>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</si>
  <si>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</si>
  <si>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</si>
  <si>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kivülre</t>
  </si>
  <si>
    <t>Kamatkiadások (62+…+65)</t>
  </si>
  <si>
    <t>Realizált árfolyamveszteségek</t>
  </si>
  <si>
    <t xml:space="preserve">Egyéb dologi kiadások </t>
  </si>
  <si>
    <t>Dologi kiadások  (14+18+33+34+40+45+46+55+61+66+67+68)</t>
  </si>
  <si>
    <t>M e g n e v e z é s</t>
  </si>
  <si>
    <t>várható hiány</t>
  </si>
  <si>
    <t>1.</t>
  </si>
  <si>
    <t>Alapilletmények</t>
  </si>
  <si>
    <t>2.</t>
  </si>
  <si>
    <t>Illetménykiegészitések</t>
  </si>
  <si>
    <t>3.</t>
  </si>
  <si>
    <t>Nyelvpótlék</t>
  </si>
  <si>
    <t>4.</t>
  </si>
  <si>
    <t>Egyéb kötelező illetménypótlékok</t>
  </si>
  <si>
    <t>5.</t>
  </si>
  <si>
    <t>Egyéb feltételtől függő pótlékok és juttatások</t>
  </si>
  <si>
    <t>6.</t>
  </si>
  <si>
    <t>Egyéb juttatás</t>
  </si>
  <si>
    <t>7.</t>
  </si>
  <si>
    <t>Telj.munkaidő.fogl.rendszeres szem.jut.össz.(01+...+06)</t>
  </si>
  <si>
    <t>8.</t>
  </si>
  <si>
    <t>Részmunkaidőben fogl.rendszeres személyi juttatása</t>
  </si>
  <si>
    <t>9.</t>
  </si>
  <si>
    <t>Rendszeres személyi juttatások (07+08)</t>
  </si>
  <si>
    <t>10.</t>
  </si>
  <si>
    <t>Jutalom (normatív)</t>
  </si>
  <si>
    <t>11.</t>
  </si>
  <si>
    <t>Jutalom (teljesítményhez kötött)</t>
  </si>
  <si>
    <t>12.</t>
  </si>
  <si>
    <t>Készenléti,ügyeleti,helyettesitési dij,túlóra,túlszolgálat</t>
  </si>
  <si>
    <t>13.</t>
  </si>
  <si>
    <t>Egyéb munkavégzéshez kapcsolodó juttatások</t>
  </si>
  <si>
    <t>14.</t>
  </si>
  <si>
    <t>Telj.munkaidő.fogl.munkavégz.kapcs.jut.össz.(10+...+13)</t>
  </si>
  <si>
    <t>15.</t>
  </si>
  <si>
    <t>Részmunkaidőben fogl.munkavégz. kapcsolodó juttatásai</t>
  </si>
  <si>
    <t>16.</t>
  </si>
  <si>
    <t>Munkavégzéshez kapcsolódó juttatások (14+15)</t>
  </si>
  <si>
    <t>17.</t>
  </si>
  <si>
    <t>Keresetkiegészítés fedezete</t>
  </si>
  <si>
    <t>18.</t>
  </si>
  <si>
    <t>Végkielégités</t>
  </si>
  <si>
    <t>19.</t>
  </si>
  <si>
    <t>Jubileumi jutalom</t>
  </si>
  <si>
    <t>20.</t>
  </si>
  <si>
    <t>Napidíj</t>
  </si>
  <si>
    <t>21.</t>
  </si>
  <si>
    <t>Biztosítási díjak</t>
  </si>
  <si>
    <t>22.</t>
  </si>
  <si>
    <t>Egyéb sajátos juttatások</t>
  </si>
  <si>
    <t>23.</t>
  </si>
  <si>
    <t>Telj.munkaidőben fogl. sajátos juttatásai (18+...+22)</t>
  </si>
  <si>
    <t>24.</t>
  </si>
  <si>
    <t>Részmunkaidöben foglalkoztatottak sajátos juttatásai</t>
  </si>
  <si>
    <t>25.</t>
  </si>
  <si>
    <t>Foglalkoztatottak sajátos juttatásai (23+24)</t>
  </si>
  <si>
    <t>26.</t>
  </si>
  <si>
    <t>Ruházati költségtérítés, hozzájárulás</t>
  </si>
  <si>
    <t>27.</t>
  </si>
  <si>
    <t>Üdülési hozzájárulás</t>
  </si>
  <si>
    <t>28.</t>
  </si>
  <si>
    <t>Közlekedési költségtérítés</t>
  </si>
  <si>
    <t>29.</t>
  </si>
  <si>
    <t>Étkezési hozzájárulás</t>
  </si>
  <si>
    <t>30.</t>
  </si>
  <si>
    <t>Egyéb költségtérítés és hozzájárulás</t>
  </si>
  <si>
    <t>31.</t>
  </si>
  <si>
    <t>Telj.munkaidő.fogl.személyhez kapcs.költ.tér.(26+..+30)</t>
  </si>
  <si>
    <t>32.</t>
  </si>
  <si>
    <t>Részmunkaidőben fogl.személyhez kapcs.költségtérítései</t>
  </si>
  <si>
    <t>33.</t>
  </si>
  <si>
    <t>Személyhez kapcs.költ.tér.,hozzájárulások össz.(31+32)</t>
  </si>
  <si>
    <t>34.</t>
  </si>
  <si>
    <t>Telj.munkaidőben fogl.szociális jellegű juttatásai</t>
  </si>
  <si>
    <t>35.</t>
  </si>
  <si>
    <t>Részmunkaidőben fogl.szociális jellegű juttatásai</t>
  </si>
  <si>
    <t>36.</t>
  </si>
  <si>
    <t>Szociális jellegű juttatások (34+35)</t>
  </si>
  <si>
    <t>37.</t>
  </si>
  <si>
    <t>Telj.munkaidőben.fogl.különféle nem rendsz. juttatásai</t>
  </si>
  <si>
    <t>38.</t>
  </si>
  <si>
    <t>Részmunkaidöben fogl.különféle nem rendsz. juttatásai</t>
  </si>
  <si>
    <t>39.</t>
  </si>
  <si>
    <t>Különféle nem rendszeres juttatások összesen (37+38)</t>
  </si>
  <si>
    <t>40.</t>
  </si>
  <si>
    <t>Telj.munkaidő.fogl.nem rendsz.juttat.(14+23+31+34+37)</t>
  </si>
  <si>
    <t>41.</t>
  </si>
  <si>
    <t>Részmunkaidőben fogl.nem rendsz.juttat.(15+24+32+35+38)</t>
  </si>
  <si>
    <t>42.</t>
  </si>
  <si>
    <t>Nem rendszeres személyi juttatások (17+40+41)</t>
  </si>
  <si>
    <t>43.</t>
  </si>
  <si>
    <t>Állományba nem tartozok juttatásai</t>
  </si>
  <si>
    <t>46.</t>
  </si>
  <si>
    <t>47.</t>
  </si>
  <si>
    <t>Fegyveres erők,test.,rendv.áll.nem tart.jut.(44+...+46)</t>
  </si>
  <si>
    <t>48.</t>
  </si>
  <si>
    <t>Külső személyi juttatások (43+47)</t>
  </si>
  <si>
    <t>49.</t>
  </si>
  <si>
    <t>Személyi juttatások összesen (09+42+48)</t>
  </si>
  <si>
    <t>50.</t>
  </si>
  <si>
    <t>Szociális hozzájárulási adó</t>
  </si>
  <si>
    <t>51.</t>
  </si>
  <si>
    <t>Korkedvezmény-biztosítási járulék</t>
  </si>
  <si>
    <t>52.</t>
  </si>
  <si>
    <t>Egészségügyi hozzájárulás</t>
  </si>
  <si>
    <t>53.</t>
  </si>
  <si>
    <t>Táppénz hozzájárulás</t>
  </si>
  <si>
    <t>54.</t>
  </si>
  <si>
    <t>Munkaadókat terhelő járulékok és szociális hozzájárulási adó (50+…+53)</t>
  </si>
  <si>
    <t>55.</t>
  </si>
  <si>
    <t>Cafetéria rendszer keretében adott juttatások (tájékoztató adat)</t>
  </si>
  <si>
    <t>összoldal/oldal:</t>
  </si>
  <si>
    <t xml:space="preserve">Tervezett tétel: </t>
  </si>
  <si>
    <t>Ellátottak egyéb pénzbeli juttatása</t>
  </si>
  <si>
    <t>Űrlap:</t>
  </si>
  <si>
    <t>12</t>
  </si>
  <si>
    <t>Sor:</t>
  </si>
  <si>
    <t>Főkönyvi szám</t>
  </si>
  <si>
    <t>2013.év</t>
  </si>
  <si>
    <t>Tájéjókoztató adat</t>
  </si>
  <si>
    <t>fő</t>
  </si>
  <si>
    <t>hiány/többlet</t>
  </si>
  <si>
    <t>2012. évi teljesítés</t>
  </si>
  <si>
    <t>fogvatarotti segély és terhességmegszakítás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</si>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</sst>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i/>
      <sz val="11"/>
      <name val="Arial CE"/>
      <family val="2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7" fillId="0" borderId="0"/>
  </cellStyleXfs>
  <cellXfs count="105">
    <xf numFmtId="0" fontId="0" fillId="0" borderId="0" xfId="0"/>
    <xf numFmtId="3" fontId="2" fillId="0" borderId="0" xfId="0" applyNumberFormat="1" applyFont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3" fillId="0" borderId="0" xfId="0" applyNumberFormat="1" applyFont="1"/>
    <xf numFmtId="3" fontId="3" fillId="0" borderId="1" xfId="0" applyNumberFormat="1" applyFont="1" applyFill="1" applyBorder="1"/>
    <xf numFmtId="3" fontId="3" fillId="0" borderId="1" xfId="1" applyNumberFormat="1" applyFont="1" applyFill="1" applyBorder="1"/>
    <xf numFmtId="3" fontId="4" fillId="0" borderId="1" xfId="0" quotePrefix="1" applyNumberFormat="1" applyFont="1" applyFill="1" applyBorder="1" applyAlignment="1">
      <alignment horizontal="centerContinuous" vertical="center"/>
    </xf>
    <xf numFmtId="3" fontId="3" fillId="0" borderId="1" xfId="0" applyNumberFormat="1" applyFont="1" applyFill="1" applyBorder="1" applyAlignment="1">
      <alignment vertical="center"/>
    </xf>
    <xf numFmtId="3" fontId="4" fillId="0" borderId="1" xfId="1" applyNumberFormat="1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5" fillId="0" borderId="0" xfId="0" applyNumberFormat="1" applyFont="1"/>
    <xf numFmtId="3" fontId="3" fillId="0" borderId="1" xfId="0" quotePrefix="1" applyNumberFormat="1" applyFont="1" applyFill="1" applyBorder="1" applyAlignment="1">
      <alignment horizontal="left" vertical="center"/>
    </xf>
    <xf numFmtId="3" fontId="4" fillId="0" borderId="1" xfId="0" quotePrefix="1" applyNumberFormat="1" applyFont="1" applyFill="1" applyBorder="1" applyAlignment="1">
      <alignment horizontal="left" vertical="center"/>
    </xf>
    <xf numFmtId="3" fontId="4" fillId="2" borderId="1" xfId="1" applyNumberFormat="1" applyFont="1" applyFill="1" applyBorder="1"/>
    <xf numFmtId="3" fontId="4" fillId="2" borderId="1" xfId="0" applyNumberFormat="1" applyFont="1" applyFill="1" applyBorder="1"/>
    <xf numFmtId="3" fontId="4" fillId="0" borderId="1" xfId="0" applyNumberFormat="1" applyFont="1" applyFill="1" applyBorder="1" applyAlignment="1">
      <alignment horizontal="left" vertical="center" indent="3"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0" xfId="2" applyNumberFormat="1" applyFont="1" applyAlignment="1">
      <alignment horizontal="right"/>
    </xf>
    <xf numFmtId="3" fontId="2" fillId="0" borderId="0" xfId="4" applyNumberFormat="1" applyFont="1" applyFill="1" applyBorder="1"/>
    <xf numFmtId="3" fontId="2" fillId="0" borderId="0" xfId="4" applyNumberFormat="1" applyFont="1" applyFill="1" applyBorder="1" applyAlignment="1">
      <alignment horizontal="right"/>
    </xf>
    <xf numFmtId="3" fontId="5" fillId="0" borderId="1" xfId="4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3" fontId="2" fillId="0" borderId="1" xfId="4" applyNumberFormat="1" applyFont="1" applyFill="1" applyBorder="1" applyAlignment="1">
      <alignment vertical="center"/>
    </xf>
    <xf numFmtId="3" fontId="2" fillId="0" borderId="1" xfId="4" quotePrefix="1" applyNumberFormat="1" applyFont="1" applyFill="1" applyBorder="1" applyAlignment="1">
      <alignment horizontal="centerContinuous" vertical="center"/>
    </xf>
    <xf numFmtId="3" fontId="2" fillId="0" borderId="1" xfId="4" applyNumberFormat="1" applyFont="1" applyFill="1" applyBorder="1"/>
    <xf numFmtId="3" fontId="2" fillId="0" borderId="1" xfId="4" quotePrefix="1" applyNumberFormat="1" applyFont="1" applyFill="1" applyBorder="1" applyAlignment="1">
      <alignment horizontal="center" vertical="center"/>
    </xf>
    <xf numFmtId="3" fontId="2" fillId="0" borderId="1" xfId="4" quotePrefix="1" applyNumberFormat="1" applyFont="1" applyFill="1" applyBorder="1" applyAlignment="1">
      <alignment horizontal="left" vertical="center"/>
    </xf>
    <xf numFmtId="3" fontId="5" fillId="0" borderId="1" xfId="4" quotePrefix="1" applyNumberFormat="1" applyFont="1" applyFill="1" applyBorder="1" applyAlignment="1">
      <alignment horizontal="left" vertical="center"/>
    </xf>
    <xf numFmtId="3" fontId="4" fillId="0" borderId="1" xfId="4" quotePrefix="1" applyNumberFormat="1" applyFont="1" applyFill="1" applyBorder="1" applyAlignment="1">
      <alignment horizontal="centerContinuous" vertical="center"/>
    </xf>
    <xf numFmtId="3" fontId="10" fillId="0" borderId="1" xfId="4" applyNumberFormat="1" applyFont="1" applyFill="1" applyBorder="1"/>
    <xf numFmtId="3" fontId="3" fillId="0" borderId="1" xfId="4" applyNumberFormat="1" applyFont="1" applyFill="1" applyBorder="1" applyAlignment="1">
      <alignment vertical="center"/>
    </xf>
    <xf numFmtId="3" fontId="3" fillId="0" borderId="1" xfId="4" quotePrefix="1" applyNumberFormat="1" applyFont="1" applyFill="1" applyBorder="1" applyAlignment="1">
      <alignment horizontal="centerContinuous" vertical="center"/>
    </xf>
    <xf numFmtId="3" fontId="3" fillId="0" borderId="1" xfId="4" applyNumberFormat="1" applyFont="1" applyFill="1" applyBorder="1"/>
    <xf numFmtId="3" fontId="2" fillId="0" borderId="1" xfId="4" applyNumberFormat="1" applyFont="1" applyFill="1" applyBorder="1" applyAlignment="1">
      <alignment horizontal="left" vertical="center"/>
    </xf>
    <xf numFmtId="3" fontId="3" fillId="0" borderId="1" xfId="4" quotePrefix="1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/>
    <xf numFmtId="3" fontId="2" fillId="0" borderId="1" xfId="4" applyNumberFormat="1" applyFont="1" applyFill="1" applyBorder="1" applyAlignment="1">
      <alignment vertical="center" wrapText="1"/>
    </xf>
    <xf numFmtId="3" fontId="5" fillId="0" borderId="1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horizontal="left" vertical="center"/>
    </xf>
    <xf numFmtId="3" fontId="2" fillId="0" borderId="1" xfId="4" quotePrefix="1" applyNumberFormat="1" applyFont="1" applyFill="1" applyBorder="1"/>
    <xf numFmtId="3" fontId="5" fillId="0" borderId="1" xfId="4" applyNumberFormat="1" applyFont="1" applyFill="1" applyBorder="1" applyAlignment="1">
      <alignment horizontal="left" vertical="center"/>
    </xf>
    <xf numFmtId="3" fontId="7" fillId="0" borderId="0" xfId="5" applyNumberFormat="1" applyFont="1" applyFill="1" applyBorder="1" applyAlignment="1">
      <alignment horizontal="right"/>
    </xf>
    <xf numFmtId="0" fontId="9" fillId="0" borderId="1" xfId="5" applyFont="1" applyBorder="1" applyAlignment="1">
      <alignment horizontal="center" vertical="center" wrapText="1"/>
    </xf>
    <xf numFmtId="3" fontId="9" fillId="0" borderId="1" xfId="5" applyNumberFormat="1" applyFont="1" applyBorder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/>
    </xf>
    <xf numFmtId="3" fontId="2" fillId="0" borderId="1" xfId="6" applyNumberFormat="1" applyFont="1" applyFill="1" applyBorder="1"/>
    <xf numFmtId="3" fontId="5" fillId="0" borderId="0" xfId="4" applyNumberFormat="1" applyFont="1" applyFill="1" applyBorder="1"/>
    <xf numFmtId="3" fontId="3" fillId="0" borderId="0" xfId="4" applyNumberFormat="1" applyFont="1" applyFill="1" applyBorder="1"/>
    <xf numFmtId="3" fontId="4" fillId="0" borderId="1" xfId="6" applyNumberFormat="1" applyFont="1" applyFill="1" applyBorder="1"/>
    <xf numFmtId="3" fontId="4" fillId="0" borderId="0" xfId="4" applyNumberFormat="1" applyFont="1" applyFill="1" applyBorder="1"/>
    <xf numFmtId="0" fontId="6" fillId="0" borderId="0" xfId="2"/>
    <xf numFmtId="0" fontId="11" fillId="0" borderId="0" xfId="2" applyFont="1"/>
    <xf numFmtId="3" fontId="6" fillId="0" borderId="0" xfId="2" applyNumberFormat="1" applyAlignment="1">
      <alignment horizontal="right"/>
    </xf>
    <xf numFmtId="0" fontId="6" fillId="0" borderId="3" xfId="2" applyBorder="1"/>
    <xf numFmtId="0" fontId="9" fillId="0" borderId="2" xfId="2" applyFont="1" applyBorder="1" applyAlignment="1">
      <alignment horizontal="center" vertical="center"/>
    </xf>
    <xf numFmtId="0" fontId="12" fillId="0" borderId="3" xfId="2" applyFont="1" applyBorder="1"/>
    <xf numFmtId="0" fontId="12" fillId="0" borderId="1" xfId="2" applyFont="1" applyBorder="1"/>
    <xf numFmtId="3" fontId="3" fillId="0" borderId="1" xfId="2" applyNumberFormat="1" applyFont="1" applyBorder="1"/>
    <xf numFmtId="3" fontId="12" fillId="0" borderId="1" xfId="2" applyNumberFormat="1" applyFont="1" applyBorder="1"/>
    <xf numFmtId="0" fontId="12" fillId="0" borderId="0" xfId="2" applyFont="1"/>
    <xf numFmtId="0" fontId="3" fillId="0" borderId="3" xfId="2" applyFont="1" applyBorder="1"/>
    <xf numFmtId="0" fontId="3" fillId="0" borderId="1" xfId="2" applyFont="1" applyBorder="1"/>
    <xf numFmtId="0" fontId="13" fillId="0" borderId="0" xfId="2" applyFont="1"/>
    <xf numFmtId="3" fontId="4" fillId="2" borderId="1" xfId="2" applyNumberFormat="1" applyFont="1" applyFill="1" applyBorder="1"/>
    <xf numFmtId="3" fontId="12" fillId="2" borderId="1" xfId="2" applyNumberFormat="1" applyFont="1" applyFill="1" applyBorder="1"/>
    <xf numFmtId="3" fontId="4" fillId="0" borderId="1" xfId="2" applyNumberFormat="1" applyFont="1" applyBorder="1"/>
    <xf numFmtId="0" fontId="14" fillId="0" borderId="1" xfId="2" applyFont="1" applyBorder="1"/>
    <xf numFmtId="3" fontId="14" fillId="2" borderId="1" xfId="2" applyNumberFormat="1" applyFont="1" applyFill="1" applyBorder="1"/>
    <xf numFmtId="0" fontId="14" fillId="0" borderId="3" xfId="2" applyFont="1" applyBorder="1"/>
    <xf numFmtId="0" fontId="13" fillId="0" borderId="3" xfId="2" applyFont="1" applyBorder="1"/>
    <xf numFmtId="0" fontId="15" fillId="0" borderId="3" xfId="2" applyFont="1" applyBorder="1"/>
    <xf numFmtId="0" fontId="12" fillId="0" borderId="1" xfId="2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4" fillId="0" borderId="1" xfId="2" applyFont="1" applyBorder="1"/>
    <xf numFmtId="0" fontId="16" fillId="0" borderId="0" xfId="2" applyFont="1"/>
    <xf numFmtId="3" fontId="6" fillId="0" borderId="0" xfId="2" applyNumberFormat="1"/>
    <xf numFmtId="0" fontId="17" fillId="0" borderId="0" xfId="8" applyBorder="1"/>
    <xf numFmtId="3" fontId="17" fillId="0" borderId="0" xfId="8" applyNumberFormat="1" applyBorder="1"/>
    <xf numFmtId="3" fontId="17" fillId="0" borderId="0" xfId="8" applyNumberFormat="1" applyFont="1" applyBorder="1"/>
    <xf numFmtId="0" fontId="17" fillId="0" borderId="0" xfId="8" quotePrefix="1" applyFont="1" applyBorder="1" applyAlignment="1">
      <alignment horizontal="left"/>
    </xf>
    <xf numFmtId="0" fontId="18" fillId="0" borderId="0" xfId="8" applyFont="1" applyBorder="1"/>
    <xf numFmtId="0" fontId="17" fillId="0" borderId="0" xfId="8" applyFont="1" applyBorder="1"/>
    <xf numFmtId="49" fontId="18" fillId="0" borderId="0" xfId="8" applyNumberFormat="1" applyFont="1" applyBorder="1"/>
    <xf numFmtId="0" fontId="17" fillId="0" borderId="1" xfId="8" applyBorder="1" applyAlignment="1">
      <alignment horizontal="center"/>
    </xf>
    <xf numFmtId="0" fontId="17" fillId="0" borderId="0" xfId="8" applyBorder="1" applyAlignment="1">
      <alignment horizontal="center"/>
    </xf>
    <xf numFmtId="0" fontId="17" fillId="0" borderId="1" xfId="8" applyBorder="1" applyAlignment="1">
      <alignment horizontal="center" vertical="center" wrapText="1"/>
    </xf>
    <xf numFmtId="0" fontId="17" fillId="0" borderId="1" xfId="8" applyBorder="1"/>
    <xf numFmtId="0" fontId="17" fillId="0" borderId="1" xfId="8" applyFont="1" applyBorder="1"/>
    <xf numFmtId="3" fontId="17" fillId="0" borderId="1" xfId="8" applyNumberFormat="1" applyFont="1" applyBorder="1" applyAlignment="1">
      <alignment horizontal="right"/>
    </xf>
    <xf numFmtId="3" fontId="18" fillId="0" borderId="1" xfId="8" applyNumberFormat="1" applyFont="1" applyBorder="1" applyAlignment="1">
      <alignment horizontal="right"/>
    </xf>
    <xf numFmtId="0" fontId="17" fillId="0" borderId="1" xfId="8" applyBorder="1" applyAlignment="1">
      <alignment horizontal="right"/>
    </xf>
    <xf numFmtId="3" fontId="17" fillId="0" borderId="1" xfId="8" applyNumberFormat="1" applyBorder="1" applyAlignment="1">
      <alignment horizontal="right"/>
    </xf>
    <xf numFmtId="0" fontId="17" fillId="0" borderId="1" xfId="8" quotePrefix="1" applyFont="1" applyBorder="1"/>
    <xf numFmtId="3" fontId="17" fillId="0" borderId="1" xfId="8" quotePrefix="1" applyNumberFormat="1" applyFont="1" applyBorder="1" applyAlignment="1">
      <alignment horizontal="right"/>
    </xf>
    <xf numFmtId="0" fontId="18" fillId="0" borderId="1" xfId="8" applyFont="1" applyBorder="1" applyAlignment="1">
      <alignment horizontal="right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17" fillId="0" borderId="1" xfId="8" applyFont="1" applyBorder="1" applyAlignment="1">
      <alignment horizontal="center" vertical="center"/>
    </xf>
    <xf numFmtId="0" fontId="17" fillId="0" borderId="1" xfId="8" applyBorder="1" applyAlignment="1">
      <alignment horizontal="center" vertical="center"/>
    </xf>
    <xf numFmtId="0" fontId="17" fillId="0" borderId="1" xfId="8" applyBorder="1" applyAlignment="1">
      <alignment horizontal="center" vertical="center" wrapText="1"/>
    </xf>
    <xf numFmtId="0" fontId="18" fillId="0" borderId="1" xfId="8" applyFont="1" applyBorder="1" applyAlignment="1">
      <alignment horizontal="center"/>
    </xf>
  </cellXfs>
  <cellStyles count="9">
    <cellStyle name="Normál" xfId="0" builtinId="0"/>
    <cellStyle name="Normál 2" xfId="7"/>
    <cellStyle name="Normal_KARSZJ3" xfId="3"/>
    <cellStyle name="Normál_OPelemi" xfId="2"/>
    <cellStyle name="Normál_OPelemi 2" xfId="5"/>
    <cellStyle name="Normál_szemelyi" xfId="4"/>
    <cellStyle name="Normál_TLAP" xfId="8"/>
    <cellStyle name="Százalék" xfId="1" builtinId="5"/>
    <cellStyle name="Százalék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zdasag/Szamviteli%20Csoport/Penzugy_1/ADATSZOLG&#193;LTAT&#193;SOK/2013.%20&#233;vi%20adatszolg&#225;ltat&#225;sok/2013.&#233;vi%20elemi%20k&#246;lts&#233;gvet&#233;s/OP-ra%202013.%20&#233;vi%20k&#246;lts&#233;gvet&#233;s/2013szemFKBVI111v&#233;gle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élyi+Maj"/>
      <sheetName val="0212"/>
      <sheetName val="0213"/>
      <sheetName val="0215"/>
      <sheetName val="0219"/>
      <sheetName val="0220"/>
      <sheetName val="0221"/>
      <sheetName val="0222"/>
      <sheetName val="0224"/>
      <sheetName val="0226"/>
      <sheetName val="0227"/>
      <sheetName val="0228"/>
      <sheetName val="0230"/>
      <sheetName val="0232"/>
      <sheetName val="0234"/>
      <sheetName val="0235"/>
      <sheetName val="0237"/>
      <sheetName val="0238"/>
      <sheetName val="0243"/>
      <sheetName val="0246"/>
      <sheetName val="0250"/>
      <sheetName val="0251"/>
      <sheetName val="0252"/>
      <sheetName val="0253"/>
      <sheetName val="0254"/>
    </sheetNames>
    <sheetDataSet>
      <sheetData sheetId="0"/>
      <sheetData sheetId="1">
        <row r="28">
          <cell r="E28">
            <v>33521</v>
          </cell>
          <cell r="F28">
            <v>30907</v>
          </cell>
          <cell r="H28">
            <v>37657</v>
          </cell>
        </row>
      </sheetData>
      <sheetData sheetId="2">
        <row r="27">
          <cell r="E27">
            <v>0</v>
          </cell>
          <cell r="F27">
            <v>0</v>
          </cell>
          <cell r="H27">
            <v>60665</v>
          </cell>
        </row>
      </sheetData>
      <sheetData sheetId="3">
        <row r="28">
          <cell r="E28">
            <v>0</v>
          </cell>
          <cell r="F28">
            <v>0</v>
          </cell>
          <cell r="H28">
            <v>0</v>
          </cell>
        </row>
      </sheetData>
      <sheetData sheetId="4">
        <row r="63">
          <cell r="D63">
            <v>8662</v>
          </cell>
          <cell r="E63">
            <v>8348</v>
          </cell>
          <cell r="G63">
            <v>12180</v>
          </cell>
        </row>
      </sheetData>
      <sheetData sheetId="5">
        <row r="28">
          <cell r="E28">
            <v>378.35</v>
          </cell>
          <cell r="F28">
            <v>378</v>
          </cell>
          <cell r="H28">
            <v>435</v>
          </cell>
        </row>
      </sheetData>
      <sheetData sheetId="6">
        <row r="28">
          <cell r="E28">
            <v>0</v>
          </cell>
          <cell r="F28">
            <v>0</v>
          </cell>
          <cell r="H28">
            <v>2987</v>
          </cell>
        </row>
      </sheetData>
      <sheetData sheetId="7">
        <row r="28">
          <cell r="E28">
            <v>254</v>
          </cell>
          <cell r="F28">
            <v>254</v>
          </cell>
          <cell r="H28">
            <v>38985</v>
          </cell>
        </row>
      </sheetData>
      <sheetData sheetId="8">
        <row r="28">
          <cell r="E28">
            <v>0</v>
          </cell>
          <cell r="F28">
            <v>0</v>
          </cell>
          <cell r="H28">
            <v>0</v>
          </cell>
        </row>
      </sheetData>
      <sheetData sheetId="9">
        <row r="28">
          <cell r="E28">
            <v>29664</v>
          </cell>
          <cell r="F28">
            <v>29664</v>
          </cell>
          <cell r="H28">
            <v>17619</v>
          </cell>
        </row>
      </sheetData>
      <sheetData sheetId="10">
        <row r="28">
          <cell r="E28">
            <v>39904</v>
          </cell>
          <cell r="F28">
            <v>39904</v>
          </cell>
          <cell r="H28">
            <v>3770</v>
          </cell>
        </row>
      </sheetData>
      <sheetData sheetId="11">
        <row r="24">
          <cell r="E24">
            <v>12445</v>
          </cell>
          <cell r="G24">
            <v>10895</v>
          </cell>
        </row>
      </sheetData>
      <sheetData sheetId="12">
        <row r="24">
          <cell r="D24">
            <v>1508</v>
          </cell>
          <cell r="E24">
            <v>1508</v>
          </cell>
          <cell r="G24">
            <v>11368</v>
          </cell>
        </row>
      </sheetData>
      <sheetData sheetId="13">
        <row r="21">
          <cell r="E21">
            <v>0</v>
          </cell>
          <cell r="F21">
            <v>0</v>
          </cell>
          <cell r="H21">
            <v>0</v>
          </cell>
        </row>
      </sheetData>
      <sheetData sheetId="14">
        <row r="23">
          <cell r="E23">
            <v>3065</v>
          </cell>
          <cell r="F23">
            <v>3065</v>
          </cell>
          <cell r="H23">
            <v>8405</v>
          </cell>
        </row>
      </sheetData>
      <sheetData sheetId="15">
        <row r="28">
          <cell r="E28">
            <v>0</v>
          </cell>
          <cell r="F28">
            <v>0</v>
          </cell>
          <cell r="H28">
            <v>0</v>
          </cell>
        </row>
      </sheetData>
      <sheetData sheetId="16">
        <row r="28">
          <cell r="E28">
            <v>0</v>
          </cell>
          <cell r="F28">
            <v>0</v>
          </cell>
          <cell r="H28">
            <v>0</v>
          </cell>
        </row>
      </sheetData>
      <sheetData sheetId="17">
        <row r="22">
          <cell r="E22">
            <v>0</v>
          </cell>
          <cell r="F22">
            <v>0</v>
          </cell>
          <cell r="H22">
            <v>0</v>
          </cell>
        </row>
      </sheetData>
      <sheetData sheetId="18">
        <row r="25">
          <cell r="E25">
            <v>0</v>
          </cell>
          <cell r="F25">
            <v>0</v>
          </cell>
          <cell r="H25">
            <v>3546</v>
          </cell>
        </row>
      </sheetData>
      <sheetData sheetId="19">
        <row r="37">
          <cell r="E37">
            <v>45800</v>
          </cell>
          <cell r="F37">
            <v>5800</v>
          </cell>
          <cell r="H37">
            <v>38347</v>
          </cell>
        </row>
      </sheetData>
      <sheetData sheetId="20">
        <row r="23">
          <cell r="D23">
            <v>245678</v>
          </cell>
          <cell r="E23">
            <v>221650</v>
          </cell>
          <cell r="G23">
            <v>252993</v>
          </cell>
        </row>
      </sheetData>
      <sheetData sheetId="21"/>
      <sheetData sheetId="22">
        <row r="24">
          <cell r="D24">
            <v>0</v>
          </cell>
          <cell r="E24">
            <v>0</v>
          </cell>
          <cell r="G24">
            <v>5570</v>
          </cell>
        </row>
      </sheetData>
      <sheetData sheetId="23">
        <row r="23">
          <cell r="D23">
            <v>3218</v>
          </cell>
          <cell r="E23">
            <v>3218</v>
          </cell>
          <cell r="G23">
            <v>3218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80" workbookViewId="0">
      <selection sqref="A1:XFD1048576"/>
    </sheetView>
  </sheetViews>
  <sheetFormatPr defaultRowHeight="14.25" x14ac:dyDescent="0.2"/>
  <cols>
    <col min="1" max="1" width="85.85546875" style="3" customWidth="1"/>
    <col min="2" max="2" width="3.7109375" style="3" bestFit="1" customWidth="1"/>
    <col min="3" max="3" width="13.28515625" style="2" customWidth="1"/>
    <col min="4" max="4" width="13.42578125" style="2" customWidth="1"/>
    <col min="5" max="5" width="12.140625" style="2" customWidth="1"/>
    <col min="6" max="6" width="13.42578125" style="2" customWidth="1"/>
    <col min="7" max="16384" width="9.140625" style="1"/>
  </cols>
  <sheetData>
    <row r="1" spans="1:6" x14ac:dyDescent="0.2">
      <c r="E1" s="20" t="s">
        <v>28</v>
      </c>
    </row>
    <row r="2" spans="1:6" s="18" customFormat="1" ht="60" x14ac:dyDescent="0.25">
      <c r="A2" s="99" t="s">
        <v>27</v>
      </c>
      <c r="B2" s="100"/>
      <c r="C2" s="19" t="s">
        <v>26</v>
      </c>
      <c r="D2" s="19" t="s">
        <v>25</v>
      </c>
      <c r="E2" s="19" t="s">
        <v>24</v>
      </c>
      <c r="F2" s="19" t="s">
        <v>23</v>
      </c>
    </row>
    <row r="3" spans="1:6" ht="15" customHeight="1" x14ac:dyDescent="0.2">
      <c r="A3" s="11" t="s">
        <v>22</v>
      </c>
      <c r="B3" s="7">
        <v>1</v>
      </c>
      <c r="C3" s="9">
        <v>300</v>
      </c>
      <c r="D3" s="9">
        <v>300</v>
      </c>
      <c r="E3" s="9">
        <v>0</v>
      </c>
      <c r="F3" s="9">
        <v>579</v>
      </c>
    </row>
    <row r="4" spans="1:6" ht="15" customHeight="1" x14ac:dyDescent="0.2">
      <c r="A4" s="11" t="s">
        <v>21</v>
      </c>
      <c r="B4" s="7">
        <v>2</v>
      </c>
      <c r="C4" s="10">
        <v>600</v>
      </c>
      <c r="D4" s="9">
        <v>600</v>
      </c>
      <c r="E4" s="9">
        <v>0</v>
      </c>
      <c r="F4" s="9">
        <v>2282</v>
      </c>
    </row>
    <row r="5" spans="1:6" ht="15" customHeight="1" x14ac:dyDescent="0.2">
      <c r="A5" s="11" t="s">
        <v>20</v>
      </c>
      <c r="B5" s="7">
        <v>3</v>
      </c>
      <c r="C5" s="10">
        <v>0</v>
      </c>
      <c r="D5" s="9">
        <v>0</v>
      </c>
      <c r="E5" s="9">
        <v>0</v>
      </c>
      <c r="F5" s="9">
        <v>20539</v>
      </c>
    </row>
    <row r="6" spans="1:6" ht="15" customHeight="1" x14ac:dyDescent="0.2">
      <c r="A6" s="11" t="s">
        <v>19</v>
      </c>
      <c r="B6" s="7">
        <v>4</v>
      </c>
      <c r="C6" s="10">
        <v>1408</v>
      </c>
      <c r="D6" s="9">
        <v>1408</v>
      </c>
      <c r="E6" s="9">
        <v>0</v>
      </c>
      <c r="F6" s="9">
        <v>4150</v>
      </c>
    </row>
    <row r="7" spans="1:6" ht="15" customHeight="1" x14ac:dyDescent="0.2">
      <c r="A7" s="11" t="s">
        <v>18</v>
      </c>
      <c r="B7" s="7">
        <v>5</v>
      </c>
      <c r="C7" s="10">
        <v>4454</v>
      </c>
      <c r="D7" s="9">
        <v>4454</v>
      </c>
      <c r="E7" s="9">
        <v>0</v>
      </c>
      <c r="F7" s="9">
        <v>10469</v>
      </c>
    </row>
    <row r="8" spans="1:6" ht="15" customHeight="1" x14ac:dyDescent="0.2">
      <c r="A8" s="17" t="s">
        <v>17</v>
      </c>
      <c r="B8" s="7">
        <v>6</v>
      </c>
      <c r="C8" s="16"/>
      <c r="D8" s="15"/>
      <c r="E8" s="15"/>
      <c r="F8" s="15"/>
    </row>
    <row r="9" spans="1:6" ht="15" customHeight="1" x14ac:dyDescent="0.2">
      <c r="A9" s="17" t="s">
        <v>16</v>
      </c>
      <c r="B9" s="7">
        <v>7</v>
      </c>
      <c r="C9" s="16"/>
      <c r="D9" s="15"/>
      <c r="E9" s="15"/>
      <c r="F9" s="15"/>
    </row>
    <row r="10" spans="1:6" ht="15" customHeight="1" x14ac:dyDescent="0.2">
      <c r="A10" s="11" t="s">
        <v>15</v>
      </c>
      <c r="B10" s="7">
        <v>8</v>
      </c>
      <c r="C10" s="10">
        <v>34000</v>
      </c>
      <c r="D10" s="9">
        <v>34000</v>
      </c>
      <c r="E10" s="9">
        <v>0</v>
      </c>
      <c r="F10" s="9">
        <v>34053</v>
      </c>
    </row>
    <row r="11" spans="1:6" s="12" customFormat="1" ht="15" customHeight="1" x14ac:dyDescent="0.25">
      <c r="A11" s="14" t="s">
        <v>14</v>
      </c>
      <c r="B11" s="7">
        <v>9</v>
      </c>
      <c r="C11" s="10">
        <v>5166</v>
      </c>
      <c r="D11" s="9">
        <v>5166</v>
      </c>
      <c r="E11" s="9">
        <v>0</v>
      </c>
      <c r="F11" s="9">
        <v>5045</v>
      </c>
    </row>
    <row r="12" spans="1:6" ht="15" customHeight="1" x14ac:dyDescent="0.2">
      <c r="A12" s="11" t="s">
        <v>13</v>
      </c>
      <c r="B12" s="7">
        <v>10</v>
      </c>
      <c r="C12" s="10">
        <v>2058</v>
      </c>
      <c r="D12" s="9">
        <v>2058</v>
      </c>
      <c r="E12" s="9">
        <v>0</v>
      </c>
      <c r="F12" s="9">
        <v>2759</v>
      </c>
    </row>
    <row r="13" spans="1:6" ht="15" customHeight="1" x14ac:dyDescent="0.2">
      <c r="A13" s="11" t="s">
        <v>12</v>
      </c>
      <c r="B13" s="7">
        <v>11</v>
      </c>
      <c r="C13" s="2">
        <v>522</v>
      </c>
      <c r="D13" s="9">
        <v>522</v>
      </c>
      <c r="E13" s="9">
        <v>0</v>
      </c>
      <c r="F13" s="9">
        <v>308</v>
      </c>
    </row>
    <row r="14" spans="1:6" ht="15" customHeight="1" x14ac:dyDescent="0.25">
      <c r="A14" s="13" t="s">
        <v>11</v>
      </c>
      <c r="B14" s="7">
        <v>12</v>
      </c>
      <c r="C14" s="5">
        <v>48508</v>
      </c>
      <c r="D14" s="5">
        <v>48508</v>
      </c>
      <c r="E14" s="5">
        <v>0</v>
      </c>
      <c r="F14" s="5">
        <v>80184</v>
      </c>
    </row>
    <row r="15" spans="1:6" s="12" customFormat="1" ht="15" customHeight="1" x14ac:dyDescent="0.25">
      <c r="A15" s="11" t="s">
        <v>10</v>
      </c>
      <c r="B15" s="7">
        <v>13</v>
      </c>
      <c r="C15" s="10"/>
      <c r="D15" s="9"/>
      <c r="E15" s="9">
        <v>0</v>
      </c>
      <c r="F15" s="9"/>
    </row>
    <row r="16" spans="1:6" ht="15" customHeight="1" x14ac:dyDescent="0.2">
      <c r="A16" s="11" t="s">
        <v>9</v>
      </c>
      <c r="B16" s="7">
        <v>14</v>
      </c>
      <c r="C16" s="10">
        <v>1492</v>
      </c>
      <c r="D16" s="9">
        <v>1492</v>
      </c>
      <c r="E16" s="9">
        <v>0</v>
      </c>
      <c r="F16" s="9">
        <v>3596</v>
      </c>
    </row>
    <row r="17" spans="1:6" ht="15" customHeight="1" x14ac:dyDescent="0.2">
      <c r="A17" s="11" t="s">
        <v>8</v>
      </c>
      <c r="B17" s="7">
        <v>15</v>
      </c>
      <c r="C17" s="10"/>
      <c r="D17" s="9"/>
      <c r="E17" s="9">
        <v>0</v>
      </c>
      <c r="F17" s="9"/>
    </row>
    <row r="18" spans="1:6" ht="15" customHeight="1" x14ac:dyDescent="0.2">
      <c r="A18" s="11" t="s">
        <v>7</v>
      </c>
      <c r="B18" s="7">
        <v>16</v>
      </c>
      <c r="C18" s="10"/>
      <c r="D18" s="9"/>
      <c r="E18" s="9">
        <v>0</v>
      </c>
      <c r="F18" s="9"/>
    </row>
    <row r="19" spans="1:6" ht="15" customHeight="1" x14ac:dyDescent="0.2">
      <c r="A19" s="11" t="s">
        <v>6</v>
      </c>
      <c r="B19" s="7">
        <v>17</v>
      </c>
      <c r="C19" s="10"/>
      <c r="D19" s="9"/>
      <c r="E19" s="9">
        <v>0</v>
      </c>
      <c r="F19" s="9"/>
    </row>
    <row r="20" spans="1:6" s="4" customFormat="1" ht="15" customHeight="1" x14ac:dyDescent="0.25">
      <c r="A20" s="8" t="s">
        <v>5</v>
      </c>
      <c r="B20" s="7">
        <v>18</v>
      </c>
      <c r="C20" s="5">
        <v>1492</v>
      </c>
      <c r="D20" s="5">
        <v>1492</v>
      </c>
      <c r="E20" s="5">
        <v>0</v>
      </c>
      <c r="F20" s="5">
        <v>3596</v>
      </c>
    </row>
    <row r="21" spans="1:6" ht="15" customHeight="1" x14ac:dyDescent="0.2">
      <c r="A21" s="11" t="s">
        <v>4</v>
      </c>
      <c r="B21" s="7">
        <v>19</v>
      </c>
      <c r="C21" s="10"/>
      <c r="D21" s="9"/>
      <c r="E21" s="9">
        <v>0</v>
      </c>
      <c r="F21" s="9"/>
    </row>
    <row r="22" spans="1:6" ht="15" customHeight="1" x14ac:dyDescent="0.2">
      <c r="A22" s="11" t="s">
        <v>3</v>
      </c>
      <c r="B22" s="7">
        <v>20</v>
      </c>
      <c r="C22" s="10"/>
      <c r="D22" s="9"/>
      <c r="E22" s="9">
        <v>0</v>
      </c>
      <c r="F22" s="9"/>
    </row>
    <row r="23" spans="1:6" ht="15" customHeight="1" x14ac:dyDescent="0.2">
      <c r="A23" s="11" t="s">
        <v>2</v>
      </c>
      <c r="B23" s="7">
        <v>21</v>
      </c>
      <c r="C23" s="10"/>
      <c r="D23" s="9"/>
      <c r="E23" s="9">
        <v>0</v>
      </c>
      <c r="F23" s="9"/>
    </row>
    <row r="24" spans="1:6" s="4" customFormat="1" ht="15" customHeight="1" x14ac:dyDescent="0.25">
      <c r="A24" s="8" t="s">
        <v>1</v>
      </c>
      <c r="B24" s="7">
        <v>22</v>
      </c>
      <c r="C24" s="5">
        <v>0</v>
      </c>
      <c r="D24" s="5">
        <v>0</v>
      </c>
      <c r="E24" s="6">
        <v>0</v>
      </c>
      <c r="F24" s="5">
        <v>0</v>
      </c>
    </row>
    <row r="25" spans="1:6" s="4" customFormat="1" ht="15" customHeight="1" x14ac:dyDescent="0.25">
      <c r="A25" s="8" t="s">
        <v>0</v>
      </c>
      <c r="B25" s="7">
        <v>23</v>
      </c>
      <c r="C25" s="5">
        <v>50000</v>
      </c>
      <c r="D25" s="5">
        <v>50000</v>
      </c>
      <c r="E25" s="6">
        <v>0</v>
      </c>
      <c r="F25" s="5">
        <v>83780</v>
      </c>
    </row>
  </sheetData>
  <mergeCells count="1">
    <mergeCell ref="A2:B2"/>
  </mergeCells>
  <printOptions horizontalCentered="1" verticalCentered="1"/>
  <pageMargins left="0.43307086614173229" right="0.6692913385826772" top="0.98425196850393704" bottom="0.86614173228346458" header="0.27559055118110237" footer="0.31496062992125984"/>
  <pageSetup paperSize="9" scale="97" orientation="landscape" r:id="rId1"/>
  <headerFooter alignWithMargins="0">
    <oddHeader>&amp;L&amp;"Arial CE,Félkövér"
&amp;"Arial CE,Normál"intézet megnevezése:
&amp;C
&amp;"Arial CE,Félkövér"&amp;12Tervezési munkalap
2013. évi  elemi költségvetéshez&amp;RKészítette:..............................
Ellenőrizte:.............................</oddHeader>
    <oddFooter xml:space="preserve">&amp;LDátum: &amp;RLáttam:..................................                                     .                                         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zoomScale="80" workbookViewId="0">
      <pane xSplit="2" ySplit="2" topLeftCell="C3" activePane="bottomRight" state="frozen"/>
      <selection activeCell="A64" sqref="A64"/>
      <selection pane="topRight" activeCell="A64" sqref="A64"/>
      <selection pane="bottomLeft" activeCell="A64" sqref="A64"/>
      <selection pane="bottomRight" activeCell="C32" sqref="C32"/>
    </sheetView>
  </sheetViews>
  <sheetFormatPr defaultRowHeight="14.25" x14ac:dyDescent="0.2"/>
  <cols>
    <col min="1" max="1" width="71.42578125" style="21" bestFit="1" customWidth="1"/>
    <col min="2" max="2" width="3.7109375" style="21" bestFit="1" customWidth="1"/>
    <col min="3" max="3" width="14.85546875" style="22" customWidth="1"/>
    <col min="4" max="4" width="13" style="22" customWidth="1"/>
    <col min="5" max="6" width="15.42578125" style="22" customWidth="1"/>
    <col min="7" max="16384" width="9.140625" style="21"/>
  </cols>
  <sheetData>
    <row r="1" spans="1:6" x14ac:dyDescent="0.2">
      <c r="E1" s="45" t="s">
        <v>28</v>
      </c>
      <c r="F1" s="45"/>
    </row>
    <row r="2" spans="1:6" s="48" customFormat="1" ht="51" x14ac:dyDescent="0.25">
      <c r="A2" s="23" t="s">
        <v>27</v>
      </c>
      <c r="B2" s="23"/>
      <c r="C2" s="46" t="s">
        <v>29</v>
      </c>
      <c r="D2" s="46" t="s">
        <v>25</v>
      </c>
      <c r="E2" s="47" t="s">
        <v>30</v>
      </c>
      <c r="F2" s="47" t="s">
        <v>31</v>
      </c>
    </row>
    <row r="3" spans="1:6" ht="15" customHeight="1" x14ac:dyDescent="0.2">
      <c r="A3" s="26" t="s">
        <v>32</v>
      </c>
      <c r="B3" s="27">
        <v>1</v>
      </c>
      <c r="C3" s="28">
        <v>89806</v>
      </c>
      <c r="D3" s="49">
        <v>89806</v>
      </c>
      <c r="E3" s="49">
        <v>0</v>
      </c>
      <c r="F3" s="49">
        <v>114716</v>
      </c>
    </row>
    <row r="4" spans="1:6" ht="15" customHeight="1" x14ac:dyDescent="0.2">
      <c r="A4" s="26" t="s">
        <v>33</v>
      </c>
      <c r="B4" s="27">
        <v>2</v>
      </c>
      <c r="C4" s="28">
        <v>6524</v>
      </c>
      <c r="D4" s="49">
        <v>6524</v>
      </c>
      <c r="E4" s="49">
        <v>0</v>
      </c>
      <c r="F4" s="49">
        <v>14583</v>
      </c>
    </row>
    <row r="5" spans="1:6" ht="15" customHeight="1" x14ac:dyDescent="0.2">
      <c r="A5" s="26" t="s">
        <v>34</v>
      </c>
      <c r="B5" s="27">
        <v>3</v>
      </c>
      <c r="C5" s="28">
        <v>0</v>
      </c>
      <c r="D5" s="49">
        <v>0</v>
      </c>
      <c r="E5" s="49">
        <v>0</v>
      </c>
      <c r="F5" s="49">
        <v>0</v>
      </c>
    </row>
    <row r="6" spans="1:6" ht="15" customHeight="1" x14ac:dyDescent="0.2">
      <c r="A6" s="26" t="s">
        <v>35</v>
      </c>
      <c r="B6" s="27">
        <v>4</v>
      </c>
      <c r="C6" s="28">
        <v>5793</v>
      </c>
      <c r="D6" s="49">
        <v>5793</v>
      </c>
      <c r="E6" s="49">
        <v>0</v>
      </c>
      <c r="F6" s="49">
        <v>4642</v>
      </c>
    </row>
    <row r="7" spans="1:6" ht="15" customHeight="1" x14ac:dyDescent="0.2">
      <c r="A7" s="26" t="s">
        <v>36</v>
      </c>
      <c r="B7" s="27">
        <v>5</v>
      </c>
      <c r="C7" s="28">
        <v>72</v>
      </c>
      <c r="D7" s="49">
        <v>72</v>
      </c>
      <c r="E7" s="49">
        <v>0</v>
      </c>
      <c r="F7" s="49">
        <v>20</v>
      </c>
    </row>
    <row r="8" spans="1:6" ht="15" customHeight="1" x14ac:dyDescent="0.2">
      <c r="A8" s="26" t="s">
        <v>37</v>
      </c>
      <c r="B8" s="27">
        <v>6</v>
      </c>
      <c r="C8" s="28">
        <v>20</v>
      </c>
      <c r="D8" s="49">
        <v>20</v>
      </c>
      <c r="E8" s="49">
        <v>0</v>
      </c>
      <c r="F8" s="49">
        <v>24</v>
      </c>
    </row>
    <row r="9" spans="1:6" ht="15" customHeight="1" x14ac:dyDescent="0.2">
      <c r="A9" s="26" t="s">
        <v>38</v>
      </c>
      <c r="B9" s="27">
        <v>7</v>
      </c>
      <c r="C9" s="28">
        <v>0</v>
      </c>
      <c r="D9" s="49">
        <v>0</v>
      </c>
      <c r="E9" s="49">
        <v>0</v>
      </c>
      <c r="F9" s="49">
        <v>0</v>
      </c>
    </row>
    <row r="10" spans="1:6" ht="15" customHeight="1" x14ac:dyDescent="0.2">
      <c r="A10" s="26" t="s">
        <v>39</v>
      </c>
      <c r="B10" s="27">
        <v>8</v>
      </c>
      <c r="C10" s="28">
        <v>0</v>
      </c>
      <c r="D10" s="49">
        <v>0</v>
      </c>
      <c r="E10" s="49">
        <v>0</v>
      </c>
      <c r="F10" s="49">
        <v>0</v>
      </c>
    </row>
    <row r="11" spans="1:6" ht="15" customHeight="1" x14ac:dyDescent="0.2">
      <c r="A11" s="26" t="s">
        <v>40</v>
      </c>
      <c r="B11" s="27">
        <v>9</v>
      </c>
      <c r="C11" s="28">
        <v>20830</v>
      </c>
      <c r="D11" s="49">
        <v>18669</v>
      </c>
      <c r="E11" s="49">
        <v>-2161</v>
      </c>
      <c r="F11" s="49">
        <v>18669</v>
      </c>
    </row>
    <row r="12" spans="1:6" ht="15" customHeight="1" x14ac:dyDescent="0.2">
      <c r="A12" s="26" t="s">
        <v>41</v>
      </c>
      <c r="B12" s="29">
        <v>10</v>
      </c>
      <c r="C12" s="28">
        <v>652</v>
      </c>
      <c r="D12" s="49">
        <v>652</v>
      </c>
      <c r="E12" s="49">
        <v>0</v>
      </c>
      <c r="F12" s="49">
        <v>432</v>
      </c>
    </row>
    <row r="13" spans="1:6" s="50" customFormat="1" ht="15" customHeight="1" x14ac:dyDescent="0.25">
      <c r="A13" s="30" t="s">
        <v>42</v>
      </c>
      <c r="B13" s="29">
        <v>11</v>
      </c>
      <c r="C13" s="28">
        <v>4729</v>
      </c>
      <c r="D13" s="49">
        <v>4729</v>
      </c>
      <c r="E13" s="49">
        <v>0</v>
      </c>
      <c r="F13" s="49">
        <v>3445</v>
      </c>
    </row>
    <row r="14" spans="1:6" ht="15" customHeight="1" x14ac:dyDescent="0.2">
      <c r="A14" s="26" t="s">
        <v>43</v>
      </c>
      <c r="B14" s="29">
        <v>12</v>
      </c>
      <c r="C14" s="28">
        <v>2256</v>
      </c>
      <c r="D14" s="49">
        <v>2256</v>
      </c>
      <c r="E14" s="49">
        <v>0</v>
      </c>
      <c r="F14" s="49">
        <v>13349</v>
      </c>
    </row>
    <row r="15" spans="1:6" ht="15" customHeight="1" x14ac:dyDescent="0.2">
      <c r="A15" s="26" t="s">
        <v>44</v>
      </c>
      <c r="B15" s="29">
        <v>13</v>
      </c>
      <c r="C15" s="28">
        <v>18688</v>
      </c>
      <c r="D15" s="49">
        <v>18688</v>
      </c>
      <c r="E15" s="49">
        <v>0</v>
      </c>
      <c r="F15" s="49">
        <v>23772</v>
      </c>
    </row>
    <row r="16" spans="1:6" ht="15" customHeight="1" x14ac:dyDescent="0.2">
      <c r="A16" s="31" t="s">
        <v>45</v>
      </c>
      <c r="B16" s="32">
        <v>14</v>
      </c>
      <c r="C16" s="33">
        <v>149370</v>
      </c>
      <c r="D16" s="33">
        <v>147209</v>
      </c>
      <c r="E16" s="33">
        <v>-2161</v>
      </c>
      <c r="F16" s="33">
        <v>193652</v>
      </c>
    </row>
    <row r="17" spans="1:6" s="50" customFormat="1" ht="15" customHeight="1" x14ac:dyDescent="0.25">
      <c r="A17" s="26" t="s">
        <v>46</v>
      </c>
      <c r="B17" s="27">
        <v>15</v>
      </c>
      <c r="C17" s="28">
        <v>1757</v>
      </c>
      <c r="D17" s="49">
        <v>1757</v>
      </c>
      <c r="E17" s="49">
        <v>0</v>
      </c>
      <c r="F17" s="49">
        <v>1473</v>
      </c>
    </row>
    <row r="18" spans="1:6" ht="15" customHeight="1" x14ac:dyDescent="0.2">
      <c r="A18" s="26" t="s">
        <v>47</v>
      </c>
      <c r="B18" s="27">
        <v>16</v>
      </c>
      <c r="C18" s="28">
        <v>128</v>
      </c>
      <c r="D18" s="49">
        <v>128</v>
      </c>
      <c r="E18" s="49">
        <v>0</v>
      </c>
      <c r="F18" s="49">
        <v>0</v>
      </c>
    </row>
    <row r="19" spans="1:6" ht="15" customHeight="1" x14ac:dyDescent="0.2">
      <c r="A19" s="26" t="s">
        <v>48</v>
      </c>
      <c r="B19" s="27">
        <v>17</v>
      </c>
      <c r="C19" s="28">
        <v>394</v>
      </c>
      <c r="D19" s="49">
        <v>394</v>
      </c>
      <c r="E19" s="49">
        <v>0</v>
      </c>
      <c r="F19" s="49">
        <v>426</v>
      </c>
    </row>
    <row r="20" spans="1:6" s="51" customFormat="1" ht="15" customHeight="1" x14ac:dyDescent="0.25">
      <c r="A20" s="34" t="s">
        <v>49</v>
      </c>
      <c r="B20" s="35">
        <v>18</v>
      </c>
      <c r="C20" s="36">
        <v>2279</v>
      </c>
      <c r="D20" s="36">
        <v>2279</v>
      </c>
      <c r="E20" s="36">
        <v>0</v>
      </c>
      <c r="F20" s="36">
        <v>1899</v>
      </c>
    </row>
    <row r="21" spans="1:6" ht="15" customHeight="1" x14ac:dyDescent="0.2">
      <c r="A21" s="26" t="s">
        <v>50</v>
      </c>
      <c r="B21" s="27">
        <v>19</v>
      </c>
      <c r="C21" s="28">
        <v>0</v>
      </c>
      <c r="D21" s="49">
        <v>0</v>
      </c>
      <c r="E21" s="49">
        <v>0</v>
      </c>
      <c r="F21" s="49">
        <v>19195</v>
      </c>
    </row>
    <row r="22" spans="1:6" ht="15" customHeight="1" x14ac:dyDescent="0.2">
      <c r="A22" s="26" t="s">
        <v>51</v>
      </c>
      <c r="B22" s="27">
        <v>20</v>
      </c>
      <c r="C22" s="28">
        <v>3752</v>
      </c>
      <c r="D22" s="49">
        <v>3752</v>
      </c>
      <c r="E22" s="49">
        <v>0</v>
      </c>
      <c r="F22" s="49">
        <v>5225</v>
      </c>
    </row>
    <row r="23" spans="1:6" ht="15" customHeight="1" x14ac:dyDescent="0.2">
      <c r="A23" s="26" t="s">
        <v>52</v>
      </c>
      <c r="B23" s="27">
        <v>21</v>
      </c>
      <c r="C23" s="28"/>
      <c r="D23" s="49"/>
      <c r="E23" s="49">
        <v>0</v>
      </c>
      <c r="F23" s="49"/>
    </row>
    <row r="24" spans="1:6" ht="15" customHeight="1" x14ac:dyDescent="0.2">
      <c r="A24" s="26" t="s">
        <v>53</v>
      </c>
      <c r="B24" s="27">
        <v>22</v>
      </c>
      <c r="C24" s="28">
        <v>0</v>
      </c>
      <c r="D24" s="49">
        <v>0</v>
      </c>
      <c r="E24" s="49">
        <v>0</v>
      </c>
      <c r="F24" s="49">
        <v>36</v>
      </c>
    </row>
    <row r="25" spans="1:6" ht="15" customHeight="1" x14ac:dyDescent="0.2">
      <c r="A25" s="26" t="s">
        <v>54</v>
      </c>
      <c r="B25" s="27">
        <v>23</v>
      </c>
      <c r="C25" s="28">
        <v>96682</v>
      </c>
      <c r="D25" s="49">
        <v>79251</v>
      </c>
      <c r="E25" s="49">
        <v>-17431</v>
      </c>
      <c r="F25" s="49">
        <v>117852</v>
      </c>
    </row>
    <row r="26" spans="1:6" ht="15" customHeight="1" x14ac:dyDescent="0.2">
      <c r="A26" s="26" t="s">
        <v>55</v>
      </c>
      <c r="B26" s="27">
        <v>24</v>
      </c>
      <c r="C26" s="28">
        <v>32950</v>
      </c>
      <c r="D26" s="49">
        <v>32950</v>
      </c>
      <c r="E26" s="49">
        <v>0</v>
      </c>
      <c r="F26" s="49">
        <v>32951</v>
      </c>
    </row>
    <row r="27" spans="1:6" ht="15" customHeight="1" x14ac:dyDescent="0.2">
      <c r="A27" s="26" t="s">
        <v>56</v>
      </c>
      <c r="B27" s="27">
        <v>25</v>
      </c>
      <c r="C27" s="28">
        <v>0</v>
      </c>
      <c r="D27" s="49">
        <v>0</v>
      </c>
      <c r="E27" s="49">
        <v>0</v>
      </c>
      <c r="F27" s="49">
        <v>0</v>
      </c>
    </row>
    <row r="28" spans="1:6" ht="15" customHeight="1" x14ac:dyDescent="0.2">
      <c r="A28" s="26" t="s">
        <v>57</v>
      </c>
      <c r="B28" s="27">
        <v>26</v>
      </c>
      <c r="C28" s="28">
        <v>67717</v>
      </c>
      <c r="D28" s="49">
        <v>67717</v>
      </c>
      <c r="E28" s="49">
        <v>0</v>
      </c>
      <c r="F28" s="49">
        <v>66704</v>
      </c>
    </row>
    <row r="29" spans="1:6" ht="15" customHeight="1" x14ac:dyDescent="0.2">
      <c r="A29" s="26" t="s">
        <v>58</v>
      </c>
      <c r="B29" s="27">
        <v>27</v>
      </c>
      <c r="C29" s="28">
        <v>7131</v>
      </c>
      <c r="D29" s="49">
        <v>7131</v>
      </c>
      <c r="E29" s="49">
        <v>0</v>
      </c>
      <c r="F29" s="49">
        <v>7117</v>
      </c>
    </row>
    <row r="30" spans="1:6" s="50" customFormat="1" ht="15" customHeight="1" x14ac:dyDescent="0.25">
      <c r="A30" s="26" t="s">
        <v>59</v>
      </c>
      <c r="B30" s="27">
        <v>28</v>
      </c>
      <c r="C30" s="28">
        <v>16460</v>
      </c>
      <c r="D30" s="49">
        <v>16460</v>
      </c>
      <c r="E30" s="49">
        <v>0</v>
      </c>
      <c r="F30" s="49">
        <v>15152</v>
      </c>
    </row>
    <row r="31" spans="1:6" ht="15" customHeight="1" x14ac:dyDescent="0.2">
      <c r="A31" s="26" t="s">
        <v>60</v>
      </c>
      <c r="B31" s="27">
        <v>29</v>
      </c>
      <c r="C31" s="28">
        <v>0</v>
      </c>
      <c r="D31" s="49">
        <v>0</v>
      </c>
      <c r="E31" s="49">
        <v>0</v>
      </c>
      <c r="F31" s="49">
        <v>0</v>
      </c>
    </row>
    <row r="32" spans="1:6" ht="15" customHeight="1" x14ac:dyDescent="0.2">
      <c r="A32" s="30" t="s">
        <v>61</v>
      </c>
      <c r="B32" s="27">
        <v>30</v>
      </c>
      <c r="C32" s="28">
        <v>0</v>
      </c>
      <c r="D32" s="49">
        <v>0</v>
      </c>
      <c r="E32" s="52">
        <v>0</v>
      </c>
      <c r="F32" s="52">
        <v>0</v>
      </c>
    </row>
    <row r="33" spans="1:6" ht="15" customHeight="1" x14ac:dyDescent="0.2">
      <c r="A33" s="37" t="s">
        <v>62</v>
      </c>
      <c r="B33" s="29">
        <v>31</v>
      </c>
      <c r="C33" s="28">
        <v>2675</v>
      </c>
      <c r="D33" s="49">
        <v>2675</v>
      </c>
      <c r="E33" s="52">
        <v>0</v>
      </c>
      <c r="F33" s="52">
        <v>1865</v>
      </c>
    </row>
    <row r="34" spans="1:6" ht="15" customHeight="1" x14ac:dyDescent="0.2">
      <c r="A34" s="37" t="s">
        <v>63</v>
      </c>
      <c r="B34" s="29">
        <v>32</v>
      </c>
      <c r="C34" s="28">
        <v>0</v>
      </c>
      <c r="D34" s="49">
        <v>0</v>
      </c>
      <c r="E34" s="52">
        <v>0</v>
      </c>
      <c r="F34" s="52">
        <v>0</v>
      </c>
    </row>
    <row r="35" spans="1:6" s="51" customFormat="1" ht="15" customHeight="1" x14ac:dyDescent="0.25">
      <c r="A35" s="34" t="s">
        <v>64</v>
      </c>
      <c r="B35" s="38">
        <v>33</v>
      </c>
      <c r="C35" s="36">
        <v>227367</v>
      </c>
      <c r="D35" s="36">
        <v>209936</v>
      </c>
      <c r="E35" s="36">
        <v>-17431</v>
      </c>
      <c r="F35" s="36">
        <v>266097</v>
      </c>
    </row>
    <row r="36" spans="1:6" s="51" customFormat="1" ht="15" customHeight="1" x14ac:dyDescent="0.25">
      <c r="A36" s="34" t="s">
        <v>65</v>
      </c>
      <c r="B36" s="38">
        <v>34</v>
      </c>
      <c r="C36" s="36">
        <v>4200</v>
      </c>
      <c r="D36" s="36">
        <v>4200</v>
      </c>
      <c r="E36" s="36">
        <v>0</v>
      </c>
      <c r="F36" s="36">
        <v>5579</v>
      </c>
    </row>
    <row r="37" spans="1:6" ht="15" customHeight="1" x14ac:dyDescent="0.2">
      <c r="A37" s="26" t="s">
        <v>66</v>
      </c>
      <c r="B37" s="32">
        <v>35</v>
      </c>
      <c r="C37" s="39">
        <v>99311</v>
      </c>
      <c r="D37" s="52">
        <v>92714</v>
      </c>
      <c r="E37" s="52">
        <v>-6597</v>
      </c>
      <c r="F37" s="52"/>
    </row>
    <row r="38" spans="1:6" s="50" customFormat="1" ht="28.5" x14ac:dyDescent="0.25">
      <c r="A38" s="40" t="s">
        <v>67</v>
      </c>
      <c r="B38" s="27">
        <v>36</v>
      </c>
      <c r="C38" s="39">
        <v>1800</v>
      </c>
      <c r="D38" s="52">
        <v>0</v>
      </c>
      <c r="E38" s="52">
        <v>-1800</v>
      </c>
      <c r="F38" s="52"/>
    </row>
    <row r="39" spans="1:6" s="50" customFormat="1" ht="28.5" x14ac:dyDescent="0.25">
      <c r="A39" s="40" t="s">
        <v>68</v>
      </c>
      <c r="B39" s="27">
        <v>37</v>
      </c>
      <c r="C39" s="39"/>
      <c r="D39" s="52"/>
      <c r="E39" s="52">
        <v>0</v>
      </c>
      <c r="F39" s="52"/>
    </row>
    <row r="40" spans="1:6" x14ac:dyDescent="0.2">
      <c r="A40" s="40" t="s">
        <v>69</v>
      </c>
      <c r="B40" s="27">
        <v>38</v>
      </c>
      <c r="C40" s="39"/>
      <c r="D40" s="52"/>
      <c r="E40" s="52">
        <v>0</v>
      </c>
      <c r="F40" s="52"/>
    </row>
    <row r="41" spans="1:6" ht="28.5" x14ac:dyDescent="0.2">
      <c r="A41" s="40" t="s">
        <v>70</v>
      </c>
      <c r="B41" s="32">
        <v>39</v>
      </c>
      <c r="C41" s="39"/>
      <c r="D41" s="52"/>
      <c r="E41" s="52">
        <v>0</v>
      </c>
      <c r="F41" s="52"/>
    </row>
    <row r="42" spans="1:6" ht="15" customHeight="1" x14ac:dyDescent="0.25">
      <c r="A42" s="41" t="s">
        <v>71</v>
      </c>
      <c r="B42" s="35">
        <v>40</v>
      </c>
      <c r="C42" s="36">
        <v>101111</v>
      </c>
      <c r="D42" s="36">
        <v>92714</v>
      </c>
      <c r="E42" s="36">
        <v>-8397</v>
      </c>
      <c r="F42" s="36">
        <v>117329</v>
      </c>
    </row>
    <row r="43" spans="1:6" ht="15" customHeight="1" x14ac:dyDescent="0.2">
      <c r="A43" s="26" t="s">
        <v>72</v>
      </c>
      <c r="B43" s="27">
        <v>41</v>
      </c>
      <c r="C43" s="39">
        <v>80</v>
      </c>
      <c r="D43" s="52">
        <v>80</v>
      </c>
      <c r="E43" s="52">
        <v>0</v>
      </c>
      <c r="F43" s="52">
        <v>3</v>
      </c>
    </row>
    <row r="44" spans="1:6" ht="15" customHeight="1" x14ac:dyDescent="0.2">
      <c r="A44" s="26" t="s">
        <v>73</v>
      </c>
      <c r="B44" s="27">
        <v>42</v>
      </c>
      <c r="C44" s="39">
        <v>0</v>
      </c>
      <c r="D44" s="52">
        <v>0</v>
      </c>
      <c r="E44" s="52">
        <v>0</v>
      </c>
      <c r="F44" s="52">
        <v>0</v>
      </c>
    </row>
    <row r="45" spans="1:6" ht="15" customHeight="1" x14ac:dyDescent="0.2">
      <c r="A45" s="26" t="s">
        <v>74</v>
      </c>
      <c r="B45" s="27">
        <v>43</v>
      </c>
      <c r="C45" s="39">
        <v>120</v>
      </c>
      <c r="D45" s="52">
        <v>120</v>
      </c>
      <c r="E45" s="52">
        <v>0</v>
      </c>
      <c r="F45" s="52">
        <v>87</v>
      </c>
    </row>
    <row r="46" spans="1:6" s="50" customFormat="1" ht="15" customHeight="1" x14ac:dyDescent="0.25">
      <c r="A46" s="26" t="s">
        <v>75</v>
      </c>
      <c r="B46" s="27">
        <v>44</v>
      </c>
      <c r="C46" s="39">
        <v>79</v>
      </c>
      <c r="D46" s="52">
        <v>79</v>
      </c>
      <c r="E46" s="52">
        <v>0</v>
      </c>
      <c r="F46" s="52">
        <v>0</v>
      </c>
    </row>
    <row r="47" spans="1:6" s="50" customFormat="1" ht="15" customHeight="1" x14ac:dyDescent="0.25">
      <c r="A47" s="31" t="s">
        <v>76</v>
      </c>
      <c r="B47" s="35">
        <v>45</v>
      </c>
      <c r="C47" s="36">
        <v>279</v>
      </c>
      <c r="D47" s="36">
        <v>279</v>
      </c>
      <c r="E47" s="36">
        <v>0</v>
      </c>
      <c r="F47" s="36">
        <v>90</v>
      </c>
    </row>
    <row r="48" spans="1:6" ht="15" customHeight="1" x14ac:dyDescent="0.25">
      <c r="A48" s="42" t="s">
        <v>77</v>
      </c>
      <c r="B48" s="35">
        <v>46</v>
      </c>
      <c r="C48" s="36">
        <v>0</v>
      </c>
      <c r="D48" s="36">
        <v>0</v>
      </c>
      <c r="E48" s="36">
        <v>0</v>
      </c>
      <c r="F48" s="36">
        <v>0</v>
      </c>
    </row>
    <row r="49" spans="1:6" s="53" customFormat="1" ht="15" customHeight="1" x14ac:dyDescent="0.2">
      <c r="A49" s="26" t="s">
        <v>78</v>
      </c>
      <c r="B49" s="27">
        <v>47</v>
      </c>
      <c r="C49" s="39"/>
      <c r="D49" s="52"/>
      <c r="E49" s="52">
        <v>0</v>
      </c>
      <c r="F49" s="52"/>
    </row>
    <row r="50" spans="1:6" ht="15" customHeight="1" x14ac:dyDescent="0.25">
      <c r="A50" s="26" t="s">
        <v>79</v>
      </c>
      <c r="B50" s="27">
        <v>48</v>
      </c>
      <c r="C50" s="36"/>
      <c r="D50" s="36"/>
      <c r="E50" s="52">
        <v>0</v>
      </c>
      <c r="F50" s="36"/>
    </row>
    <row r="51" spans="1:6" ht="15" customHeight="1" x14ac:dyDescent="0.2">
      <c r="A51" s="26" t="s">
        <v>80</v>
      </c>
      <c r="B51" s="27">
        <v>49</v>
      </c>
      <c r="C51" s="28"/>
      <c r="D51" s="49"/>
      <c r="E51" s="52">
        <v>0</v>
      </c>
      <c r="F51" s="52"/>
    </row>
    <row r="52" spans="1:6" ht="15" customHeight="1" x14ac:dyDescent="0.2">
      <c r="A52" s="26" t="s">
        <v>81</v>
      </c>
      <c r="B52" s="27">
        <v>50</v>
      </c>
      <c r="C52" s="28"/>
      <c r="D52" s="49"/>
      <c r="E52" s="52">
        <v>0</v>
      </c>
      <c r="F52" s="52"/>
    </row>
    <row r="53" spans="1:6" ht="15" customHeight="1" x14ac:dyDescent="0.2">
      <c r="A53" s="26" t="s">
        <v>82</v>
      </c>
      <c r="B53" s="27">
        <v>51</v>
      </c>
      <c r="C53" s="28"/>
      <c r="D53" s="49"/>
      <c r="E53" s="52">
        <v>0</v>
      </c>
      <c r="F53" s="52"/>
    </row>
    <row r="54" spans="1:6" ht="15" customHeight="1" x14ac:dyDescent="0.2">
      <c r="A54" s="26" t="s">
        <v>83</v>
      </c>
      <c r="B54" s="29">
        <v>52</v>
      </c>
      <c r="C54" s="43"/>
      <c r="D54" s="49"/>
      <c r="E54" s="52">
        <v>0</v>
      </c>
      <c r="F54" s="52"/>
    </row>
    <row r="55" spans="1:6" s="50" customFormat="1" ht="15" customHeight="1" x14ac:dyDescent="0.25">
      <c r="A55" s="26" t="s">
        <v>84</v>
      </c>
      <c r="B55" s="29">
        <v>53</v>
      </c>
      <c r="C55" s="28"/>
      <c r="D55" s="49"/>
      <c r="E55" s="52">
        <v>0</v>
      </c>
      <c r="F55" s="52"/>
    </row>
    <row r="56" spans="1:6" ht="15" customHeight="1" x14ac:dyDescent="0.2">
      <c r="A56" s="26" t="s">
        <v>85</v>
      </c>
      <c r="B56" s="29">
        <v>54</v>
      </c>
      <c r="C56" s="28"/>
      <c r="D56" s="49"/>
      <c r="E56" s="52">
        <v>0</v>
      </c>
      <c r="F56" s="52"/>
    </row>
    <row r="57" spans="1:6" ht="15" customHeight="1" x14ac:dyDescent="0.25">
      <c r="A57" s="31" t="s">
        <v>86</v>
      </c>
      <c r="B57" s="38">
        <v>55</v>
      </c>
      <c r="C57" s="36">
        <v>0</v>
      </c>
      <c r="D57" s="36">
        <v>0</v>
      </c>
      <c r="E57" s="36">
        <v>0</v>
      </c>
      <c r="F57" s="36">
        <v>0</v>
      </c>
    </row>
    <row r="58" spans="1:6" ht="15" customHeight="1" x14ac:dyDescent="0.2">
      <c r="A58" s="26" t="s">
        <v>87</v>
      </c>
      <c r="B58" s="32">
        <v>56</v>
      </c>
      <c r="C58" s="28"/>
      <c r="D58" s="49"/>
      <c r="E58" s="52">
        <v>0</v>
      </c>
      <c r="F58" s="52"/>
    </row>
    <row r="59" spans="1:6" ht="15" customHeight="1" x14ac:dyDescent="0.2">
      <c r="A59" s="26" t="s">
        <v>88</v>
      </c>
      <c r="B59" s="27">
        <v>57</v>
      </c>
      <c r="C59" s="28"/>
      <c r="D59" s="49"/>
      <c r="E59" s="52">
        <v>0</v>
      </c>
      <c r="F59" s="52"/>
    </row>
    <row r="60" spans="1:6" ht="15" customHeight="1" x14ac:dyDescent="0.2">
      <c r="A60" s="26" t="s">
        <v>89</v>
      </c>
      <c r="B60" s="27">
        <v>58</v>
      </c>
      <c r="C60" s="28"/>
      <c r="D60" s="49"/>
      <c r="E60" s="52">
        <v>0</v>
      </c>
      <c r="F60" s="52"/>
    </row>
    <row r="61" spans="1:6" ht="15" customHeight="1" x14ac:dyDescent="0.2">
      <c r="A61" s="26" t="s">
        <v>90</v>
      </c>
      <c r="B61" s="27">
        <v>59</v>
      </c>
      <c r="C61" s="28">
        <v>1793</v>
      </c>
      <c r="D61" s="49">
        <v>1793</v>
      </c>
      <c r="E61" s="52">
        <v>0</v>
      </c>
      <c r="F61" s="52"/>
    </row>
    <row r="62" spans="1:6" ht="15" customHeight="1" x14ac:dyDescent="0.2">
      <c r="A62" s="26" t="s">
        <v>91</v>
      </c>
      <c r="B62" s="32">
        <v>60</v>
      </c>
      <c r="C62" s="28"/>
      <c r="D62" s="49"/>
      <c r="E62" s="52">
        <v>0</v>
      </c>
      <c r="F62" s="52"/>
    </row>
    <row r="63" spans="1:6" ht="15" customHeight="1" x14ac:dyDescent="0.25">
      <c r="A63" s="31" t="s">
        <v>92</v>
      </c>
      <c r="B63" s="35">
        <v>61</v>
      </c>
      <c r="C63" s="36">
        <v>1793</v>
      </c>
      <c r="D63" s="36">
        <v>1793</v>
      </c>
      <c r="E63" s="36">
        <v>0</v>
      </c>
      <c r="F63" s="36">
        <v>24099</v>
      </c>
    </row>
    <row r="64" spans="1:6" ht="15" customHeight="1" x14ac:dyDescent="0.2">
      <c r="A64" s="26" t="s">
        <v>93</v>
      </c>
      <c r="B64" s="27">
        <v>62</v>
      </c>
      <c r="C64" s="28"/>
      <c r="D64" s="49"/>
      <c r="E64" s="49">
        <v>0</v>
      </c>
      <c r="F64" s="49"/>
    </row>
    <row r="65" spans="1:6" ht="15" customHeight="1" x14ac:dyDescent="0.2">
      <c r="A65" s="26" t="s">
        <v>94</v>
      </c>
      <c r="B65" s="27">
        <v>63</v>
      </c>
      <c r="C65" s="28"/>
      <c r="D65" s="49"/>
      <c r="E65" s="52">
        <v>0</v>
      </c>
      <c r="F65" s="52"/>
    </row>
    <row r="66" spans="1:6" ht="15" customHeight="1" x14ac:dyDescent="0.2">
      <c r="A66" s="26" t="s">
        <v>95</v>
      </c>
      <c r="B66" s="27">
        <v>64</v>
      </c>
      <c r="C66" s="28"/>
      <c r="D66" s="49"/>
      <c r="E66" s="52">
        <v>0</v>
      </c>
      <c r="F66" s="52"/>
    </row>
    <row r="67" spans="1:6" ht="15" customHeight="1" x14ac:dyDescent="0.2">
      <c r="A67" s="26" t="s">
        <v>96</v>
      </c>
      <c r="B67" s="27">
        <v>65</v>
      </c>
      <c r="C67" s="28"/>
      <c r="D67" s="49"/>
      <c r="E67" s="52">
        <v>0</v>
      </c>
      <c r="F67" s="52"/>
    </row>
    <row r="68" spans="1:6" ht="15" customHeight="1" x14ac:dyDescent="0.25">
      <c r="A68" s="31" t="s">
        <v>97</v>
      </c>
      <c r="B68" s="35">
        <v>66</v>
      </c>
      <c r="C68" s="36">
        <v>0</v>
      </c>
      <c r="D68" s="36">
        <v>0</v>
      </c>
      <c r="E68" s="36">
        <v>0</v>
      </c>
      <c r="F68" s="36">
        <v>0</v>
      </c>
    </row>
    <row r="69" spans="1:6" ht="15" customHeight="1" x14ac:dyDescent="0.2">
      <c r="A69" s="44" t="s">
        <v>98</v>
      </c>
      <c r="B69" s="35">
        <v>67</v>
      </c>
      <c r="C69" s="49"/>
      <c r="D69" s="49"/>
      <c r="E69" s="52">
        <v>0</v>
      </c>
      <c r="F69" s="52"/>
    </row>
    <row r="70" spans="1:6" ht="15" customHeight="1" x14ac:dyDescent="0.25">
      <c r="A70" s="44" t="s">
        <v>99</v>
      </c>
      <c r="B70" s="35">
        <v>68</v>
      </c>
      <c r="C70" s="36">
        <v>10842</v>
      </c>
      <c r="D70" s="36">
        <v>1424</v>
      </c>
      <c r="E70" s="36">
        <v>-9418</v>
      </c>
      <c r="F70" s="36">
        <v>11362</v>
      </c>
    </row>
    <row r="71" spans="1:6" ht="15" customHeight="1" x14ac:dyDescent="0.25">
      <c r="A71" s="31" t="s">
        <v>100</v>
      </c>
      <c r="B71" s="35">
        <v>69</v>
      </c>
      <c r="C71" s="36">
        <v>497241</v>
      </c>
      <c r="D71" s="36">
        <v>459834</v>
      </c>
      <c r="E71" s="36">
        <v>-37407</v>
      </c>
      <c r="F71" s="36">
        <v>620107</v>
      </c>
    </row>
  </sheetData>
  <printOptions horizontalCentered="1" verticalCentered="1"/>
  <pageMargins left="0.19685039370078741" right="0.19685039370078741" top="0.51181102362204722" bottom="0.55118110236220474" header="0.15748031496062992" footer="0.31496062992125984"/>
  <pageSetup paperSize="9" scale="49" orientation="portrait" horizontalDpi="360" verticalDpi="360" r:id="rId1"/>
  <headerFooter alignWithMargins="0">
    <oddHeader>&amp;L&amp;"times,Félkövér"Intézet megnevezése:&amp;C&amp;"times,Félkövér"&amp;12Kimutatás a 
2013. évi eredeti dologi kiadási előirányzatáról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zoomScale="80" workbookViewId="0">
      <selection activeCell="G29" sqref="G29"/>
    </sheetView>
  </sheetViews>
  <sheetFormatPr defaultRowHeight="12.75" x14ac:dyDescent="0.2"/>
  <cols>
    <col min="1" max="1" width="15.140625" style="80" customWidth="1"/>
    <col min="2" max="2" width="41.42578125" style="80" customWidth="1"/>
    <col min="3" max="3" width="12.42578125" style="80" customWidth="1"/>
    <col min="4" max="4" width="21.85546875" style="81" customWidth="1"/>
    <col min="5" max="5" width="18.42578125" style="80" customWidth="1"/>
    <col min="6" max="6" width="14.5703125" style="81" customWidth="1"/>
    <col min="7" max="7" width="17.28515625" style="81" bestFit="1" customWidth="1"/>
    <col min="8" max="8" width="10.42578125" style="81" customWidth="1"/>
    <col min="9" max="9" width="9.5703125" style="80" customWidth="1"/>
    <col min="10" max="10" width="13.5703125" style="80" customWidth="1"/>
    <col min="11" max="11" width="11.140625" style="80" customWidth="1"/>
    <col min="12" max="12" width="15.7109375" style="80" customWidth="1"/>
    <col min="13" max="256" width="9.140625" style="80"/>
    <col min="257" max="257" width="15.140625" style="80" customWidth="1"/>
    <col min="258" max="258" width="41.42578125" style="80" customWidth="1"/>
    <col min="259" max="259" width="12.42578125" style="80" customWidth="1"/>
    <col min="260" max="260" width="21.85546875" style="80" customWidth="1"/>
    <col min="261" max="261" width="18.42578125" style="80" customWidth="1"/>
    <col min="262" max="262" width="14.5703125" style="80" customWidth="1"/>
    <col min="263" max="263" width="17.28515625" style="80" bestFit="1" customWidth="1"/>
    <col min="264" max="264" width="10.42578125" style="80" customWidth="1"/>
    <col min="265" max="265" width="9.5703125" style="80" customWidth="1"/>
    <col min="266" max="266" width="13.5703125" style="80" customWidth="1"/>
    <col min="267" max="267" width="11.140625" style="80" customWidth="1"/>
    <col min="268" max="268" width="15.7109375" style="80" customWidth="1"/>
    <col min="269" max="512" width="9.140625" style="80"/>
    <col min="513" max="513" width="15.140625" style="80" customWidth="1"/>
    <col min="514" max="514" width="41.42578125" style="80" customWidth="1"/>
    <col min="515" max="515" width="12.42578125" style="80" customWidth="1"/>
    <col min="516" max="516" width="21.85546875" style="80" customWidth="1"/>
    <col min="517" max="517" width="18.42578125" style="80" customWidth="1"/>
    <col min="518" max="518" width="14.5703125" style="80" customWidth="1"/>
    <col min="519" max="519" width="17.28515625" style="80" bestFit="1" customWidth="1"/>
    <col min="520" max="520" width="10.42578125" style="80" customWidth="1"/>
    <col min="521" max="521" width="9.5703125" style="80" customWidth="1"/>
    <col min="522" max="522" width="13.5703125" style="80" customWidth="1"/>
    <col min="523" max="523" width="11.140625" style="80" customWidth="1"/>
    <col min="524" max="524" width="15.7109375" style="80" customWidth="1"/>
    <col min="525" max="768" width="9.140625" style="80"/>
    <col min="769" max="769" width="15.140625" style="80" customWidth="1"/>
    <col min="770" max="770" width="41.42578125" style="80" customWidth="1"/>
    <col min="771" max="771" width="12.42578125" style="80" customWidth="1"/>
    <col min="772" max="772" width="21.85546875" style="80" customWidth="1"/>
    <col min="773" max="773" width="18.42578125" style="80" customWidth="1"/>
    <col min="774" max="774" width="14.5703125" style="80" customWidth="1"/>
    <col min="775" max="775" width="17.28515625" style="80" bestFit="1" customWidth="1"/>
    <col min="776" max="776" width="10.42578125" style="80" customWidth="1"/>
    <col min="777" max="777" width="9.5703125" style="80" customWidth="1"/>
    <col min="778" max="778" width="13.5703125" style="80" customWidth="1"/>
    <col min="779" max="779" width="11.140625" style="80" customWidth="1"/>
    <col min="780" max="780" width="15.7109375" style="80" customWidth="1"/>
    <col min="781" max="1024" width="9.140625" style="80"/>
    <col min="1025" max="1025" width="15.140625" style="80" customWidth="1"/>
    <col min="1026" max="1026" width="41.42578125" style="80" customWidth="1"/>
    <col min="1027" max="1027" width="12.42578125" style="80" customWidth="1"/>
    <col min="1028" max="1028" width="21.85546875" style="80" customWidth="1"/>
    <col min="1029" max="1029" width="18.42578125" style="80" customWidth="1"/>
    <col min="1030" max="1030" width="14.5703125" style="80" customWidth="1"/>
    <col min="1031" max="1031" width="17.28515625" style="80" bestFit="1" customWidth="1"/>
    <col min="1032" max="1032" width="10.42578125" style="80" customWidth="1"/>
    <col min="1033" max="1033" width="9.5703125" style="80" customWidth="1"/>
    <col min="1034" max="1034" width="13.5703125" style="80" customWidth="1"/>
    <col min="1035" max="1035" width="11.140625" style="80" customWidth="1"/>
    <col min="1036" max="1036" width="15.7109375" style="80" customWidth="1"/>
    <col min="1037" max="1280" width="9.140625" style="80"/>
    <col min="1281" max="1281" width="15.140625" style="80" customWidth="1"/>
    <col min="1282" max="1282" width="41.42578125" style="80" customWidth="1"/>
    <col min="1283" max="1283" width="12.42578125" style="80" customWidth="1"/>
    <col min="1284" max="1284" width="21.85546875" style="80" customWidth="1"/>
    <col min="1285" max="1285" width="18.42578125" style="80" customWidth="1"/>
    <col min="1286" max="1286" width="14.5703125" style="80" customWidth="1"/>
    <col min="1287" max="1287" width="17.28515625" style="80" bestFit="1" customWidth="1"/>
    <col min="1288" max="1288" width="10.42578125" style="80" customWidth="1"/>
    <col min="1289" max="1289" width="9.5703125" style="80" customWidth="1"/>
    <col min="1290" max="1290" width="13.5703125" style="80" customWidth="1"/>
    <col min="1291" max="1291" width="11.140625" style="80" customWidth="1"/>
    <col min="1292" max="1292" width="15.7109375" style="80" customWidth="1"/>
    <col min="1293" max="1536" width="9.140625" style="80"/>
    <col min="1537" max="1537" width="15.140625" style="80" customWidth="1"/>
    <col min="1538" max="1538" width="41.42578125" style="80" customWidth="1"/>
    <col min="1539" max="1539" width="12.42578125" style="80" customWidth="1"/>
    <col min="1540" max="1540" width="21.85546875" style="80" customWidth="1"/>
    <col min="1541" max="1541" width="18.42578125" style="80" customWidth="1"/>
    <col min="1542" max="1542" width="14.5703125" style="80" customWidth="1"/>
    <col min="1543" max="1543" width="17.28515625" style="80" bestFit="1" customWidth="1"/>
    <col min="1544" max="1544" width="10.42578125" style="80" customWidth="1"/>
    <col min="1545" max="1545" width="9.5703125" style="80" customWidth="1"/>
    <col min="1546" max="1546" width="13.5703125" style="80" customWidth="1"/>
    <col min="1547" max="1547" width="11.140625" style="80" customWidth="1"/>
    <col min="1548" max="1548" width="15.7109375" style="80" customWidth="1"/>
    <col min="1549" max="1792" width="9.140625" style="80"/>
    <col min="1793" max="1793" width="15.140625" style="80" customWidth="1"/>
    <col min="1794" max="1794" width="41.42578125" style="80" customWidth="1"/>
    <col min="1795" max="1795" width="12.42578125" style="80" customWidth="1"/>
    <col min="1796" max="1796" width="21.85546875" style="80" customWidth="1"/>
    <col min="1797" max="1797" width="18.42578125" style="80" customWidth="1"/>
    <col min="1798" max="1798" width="14.5703125" style="80" customWidth="1"/>
    <col min="1799" max="1799" width="17.28515625" style="80" bestFit="1" customWidth="1"/>
    <col min="1800" max="1800" width="10.42578125" style="80" customWidth="1"/>
    <col min="1801" max="1801" width="9.5703125" style="80" customWidth="1"/>
    <col min="1802" max="1802" width="13.5703125" style="80" customWidth="1"/>
    <col min="1803" max="1803" width="11.140625" style="80" customWidth="1"/>
    <col min="1804" max="1804" width="15.7109375" style="80" customWidth="1"/>
    <col min="1805" max="2048" width="9.140625" style="80"/>
    <col min="2049" max="2049" width="15.140625" style="80" customWidth="1"/>
    <col min="2050" max="2050" width="41.42578125" style="80" customWidth="1"/>
    <col min="2051" max="2051" width="12.42578125" style="80" customWidth="1"/>
    <col min="2052" max="2052" width="21.85546875" style="80" customWidth="1"/>
    <col min="2053" max="2053" width="18.42578125" style="80" customWidth="1"/>
    <col min="2054" max="2054" width="14.5703125" style="80" customWidth="1"/>
    <col min="2055" max="2055" width="17.28515625" style="80" bestFit="1" customWidth="1"/>
    <col min="2056" max="2056" width="10.42578125" style="80" customWidth="1"/>
    <col min="2057" max="2057" width="9.5703125" style="80" customWidth="1"/>
    <col min="2058" max="2058" width="13.5703125" style="80" customWidth="1"/>
    <col min="2059" max="2059" width="11.140625" style="80" customWidth="1"/>
    <col min="2060" max="2060" width="15.7109375" style="80" customWidth="1"/>
    <col min="2061" max="2304" width="9.140625" style="80"/>
    <col min="2305" max="2305" width="15.140625" style="80" customWidth="1"/>
    <col min="2306" max="2306" width="41.42578125" style="80" customWidth="1"/>
    <col min="2307" max="2307" width="12.42578125" style="80" customWidth="1"/>
    <col min="2308" max="2308" width="21.85546875" style="80" customWidth="1"/>
    <col min="2309" max="2309" width="18.42578125" style="80" customWidth="1"/>
    <col min="2310" max="2310" width="14.5703125" style="80" customWidth="1"/>
    <col min="2311" max="2311" width="17.28515625" style="80" bestFit="1" customWidth="1"/>
    <col min="2312" max="2312" width="10.42578125" style="80" customWidth="1"/>
    <col min="2313" max="2313" width="9.5703125" style="80" customWidth="1"/>
    <col min="2314" max="2314" width="13.5703125" style="80" customWidth="1"/>
    <col min="2315" max="2315" width="11.140625" style="80" customWidth="1"/>
    <col min="2316" max="2316" width="15.7109375" style="80" customWidth="1"/>
    <col min="2317" max="2560" width="9.140625" style="80"/>
    <col min="2561" max="2561" width="15.140625" style="80" customWidth="1"/>
    <col min="2562" max="2562" width="41.42578125" style="80" customWidth="1"/>
    <col min="2563" max="2563" width="12.42578125" style="80" customWidth="1"/>
    <col min="2564" max="2564" width="21.85546875" style="80" customWidth="1"/>
    <col min="2565" max="2565" width="18.42578125" style="80" customWidth="1"/>
    <col min="2566" max="2566" width="14.5703125" style="80" customWidth="1"/>
    <col min="2567" max="2567" width="17.28515625" style="80" bestFit="1" customWidth="1"/>
    <col min="2568" max="2568" width="10.42578125" style="80" customWidth="1"/>
    <col min="2569" max="2569" width="9.5703125" style="80" customWidth="1"/>
    <col min="2570" max="2570" width="13.5703125" style="80" customWidth="1"/>
    <col min="2571" max="2571" width="11.140625" style="80" customWidth="1"/>
    <col min="2572" max="2572" width="15.7109375" style="80" customWidth="1"/>
    <col min="2573" max="2816" width="9.140625" style="80"/>
    <col min="2817" max="2817" width="15.140625" style="80" customWidth="1"/>
    <col min="2818" max="2818" width="41.42578125" style="80" customWidth="1"/>
    <col min="2819" max="2819" width="12.42578125" style="80" customWidth="1"/>
    <col min="2820" max="2820" width="21.85546875" style="80" customWidth="1"/>
    <col min="2821" max="2821" width="18.42578125" style="80" customWidth="1"/>
    <col min="2822" max="2822" width="14.5703125" style="80" customWidth="1"/>
    <col min="2823" max="2823" width="17.28515625" style="80" bestFit="1" customWidth="1"/>
    <col min="2824" max="2824" width="10.42578125" style="80" customWidth="1"/>
    <col min="2825" max="2825" width="9.5703125" style="80" customWidth="1"/>
    <col min="2826" max="2826" width="13.5703125" style="80" customWidth="1"/>
    <col min="2827" max="2827" width="11.140625" style="80" customWidth="1"/>
    <col min="2828" max="2828" width="15.7109375" style="80" customWidth="1"/>
    <col min="2829" max="3072" width="9.140625" style="80"/>
    <col min="3073" max="3073" width="15.140625" style="80" customWidth="1"/>
    <col min="3074" max="3074" width="41.42578125" style="80" customWidth="1"/>
    <col min="3075" max="3075" width="12.42578125" style="80" customWidth="1"/>
    <col min="3076" max="3076" width="21.85546875" style="80" customWidth="1"/>
    <col min="3077" max="3077" width="18.42578125" style="80" customWidth="1"/>
    <col min="3078" max="3078" width="14.5703125" style="80" customWidth="1"/>
    <col min="3079" max="3079" width="17.28515625" style="80" bestFit="1" customWidth="1"/>
    <col min="3080" max="3080" width="10.42578125" style="80" customWidth="1"/>
    <col min="3081" max="3081" width="9.5703125" style="80" customWidth="1"/>
    <col min="3082" max="3082" width="13.5703125" style="80" customWidth="1"/>
    <col min="3083" max="3083" width="11.140625" style="80" customWidth="1"/>
    <col min="3084" max="3084" width="15.7109375" style="80" customWidth="1"/>
    <col min="3085" max="3328" width="9.140625" style="80"/>
    <col min="3329" max="3329" width="15.140625" style="80" customWidth="1"/>
    <col min="3330" max="3330" width="41.42578125" style="80" customWidth="1"/>
    <col min="3331" max="3331" width="12.42578125" style="80" customWidth="1"/>
    <col min="3332" max="3332" width="21.85546875" style="80" customWidth="1"/>
    <col min="3333" max="3333" width="18.42578125" style="80" customWidth="1"/>
    <col min="3334" max="3334" width="14.5703125" style="80" customWidth="1"/>
    <col min="3335" max="3335" width="17.28515625" style="80" bestFit="1" customWidth="1"/>
    <col min="3336" max="3336" width="10.42578125" style="80" customWidth="1"/>
    <col min="3337" max="3337" width="9.5703125" style="80" customWidth="1"/>
    <col min="3338" max="3338" width="13.5703125" style="80" customWidth="1"/>
    <col min="3339" max="3339" width="11.140625" style="80" customWidth="1"/>
    <col min="3340" max="3340" width="15.7109375" style="80" customWidth="1"/>
    <col min="3341" max="3584" width="9.140625" style="80"/>
    <col min="3585" max="3585" width="15.140625" style="80" customWidth="1"/>
    <col min="3586" max="3586" width="41.42578125" style="80" customWidth="1"/>
    <col min="3587" max="3587" width="12.42578125" style="80" customWidth="1"/>
    <col min="3588" max="3588" width="21.85546875" style="80" customWidth="1"/>
    <col min="3589" max="3589" width="18.42578125" style="80" customWidth="1"/>
    <col min="3590" max="3590" width="14.5703125" style="80" customWidth="1"/>
    <col min="3591" max="3591" width="17.28515625" style="80" bestFit="1" customWidth="1"/>
    <col min="3592" max="3592" width="10.42578125" style="80" customWidth="1"/>
    <col min="3593" max="3593" width="9.5703125" style="80" customWidth="1"/>
    <col min="3594" max="3594" width="13.5703125" style="80" customWidth="1"/>
    <col min="3595" max="3595" width="11.140625" style="80" customWidth="1"/>
    <col min="3596" max="3596" width="15.7109375" style="80" customWidth="1"/>
    <col min="3597" max="3840" width="9.140625" style="80"/>
    <col min="3841" max="3841" width="15.140625" style="80" customWidth="1"/>
    <col min="3842" max="3842" width="41.42578125" style="80" customWidth="1"/>
    <col min="3843" max="3843" width="12.42578125" style="80" customWidth="1"/>
    <col min="3844" max="3844" width="21.85546875" style="80" customWidth="1"/>
    <col min="3845" max="3845" width="18.42578125" style="80" customWidth="1"/>
    <col min="3846" max="3846" width="14.5703125" style="80" customWidth="1"/>
    <col min="3847" max="3847" width="17.28515625" style="80" bestFit="1" customWidth="1"/>
    <col min="3848" max="3848" width="10.42578125" style="80" customWidth="1"/>
    <col min="3849" max="3849" width="9.5703125" style="80" customWidth="1"/>
    <col min="3850" max="3850" width="13.5703125" style="80" customWidth="1"/>
    <col min="3851" max="3851" width="11.140625" style="80" customWidth="1"/>
    <col min="3852" max="3852" width="15.7109375" style="80" customWidth="1"/>
    <col min="3853" max="4096" width="9.140625" style="80"/>
    <col min="4097" max="4097" width="15.140625" style="80" customWidth="1"/>
    <col min="4098" max="4098" width="41.42578125" style="80" customWidth="1"/>
    <col min="4099" max="4099" width="12.42578125" style="80" customWidth="1"/>
    <col min="4100" max="4100" width="21.85546875" style="80" customWidth="1"/>
    <col min="4101" max="4101" width="18.42578125" style="80" customWidth="1"/>
    <col min="4102" max="4102" width="14.5703125" style="80" customWidth="1"/>
    <col min="4103" max="4103" width="17.28515625" style="80" bestFit="1" customWidth="1"/>
    <col min="4104" max="4104" width="10.42578125" style="80" customWidth="1"/>
    <col min="4105" max="4105" width="9.5703125" style="80" customWidth="1"/>
    <col min="4106" max="4106" width="13.5703125" style="80" customWidth="1"/>
    <col min="4107" max="4107" width="11.140625" style="80" customWidth="1"/>
    <col min="4108" max="4108" width="15.7109375" style="80" customWidth="1"/>
    <col min="4109" max="4352" width="9.140625" style="80"/>
    <col min="4353" max="4353" width="15.140625" style="80" customWidth="1"/>
    <col min="4354" max="4354" width="41.42578125" style="80" customWidth="1"/>
    <col min="4355" max="4355" width="12.42578125" style="80" customWidth="1"/>
    <col min="4356" max="4356" width="21.85546875" style="80" customWidth="1"/>
    <col min="4357" max="4357" width="18.42578125" style="80" customWidth="1"/>
    <col min="4358" max="4358" width="14.5703125" style="80" customWidth="1"/>
    <col min="4359" max="4359" width="17.28515625" style="80" bestFit="1" customWidth="1"/>
    <col min="4360" max="4360" width="10.42578125" style="80" customWidth="1"/>
    <col min="4361" max="4361" width="9.5703125" style="80" customWidth="1"/>
    <col min="4362" max="4362" width="13.5703125" style="80" customWidth="1"/>
    <col min="4363" max="4363" width="11.140625" style="80" customWidth="1"/>
    <col min="4364" max="4364" width="15.7109375" style="80" customWidth="1"/>
    <col min="4365" max="4608" width="9.140625" style="80"/>
    <col min="4609" max="4609" width="15.140625" style="80" customWidth="1"/>
    <col min="4610" max="4610" width="41.42578125" style="80" customWidth="1"/>
    <col min="4611" max="4611" width="12.42578125" style="80" customWidth="1"/>
    <col min="4612" max="4612" width="21.85546875" style="80" customWidth="1"/>
    <col min="4613" max="4613" width="18.42578125" style="80" customWidth="1"/>
    <col min="4614" max="4614" width="14.5703125" style="80" customWidth="1"/>
    <col min="4615" max="4615" width="17.28515625" style="80" bestFit="1" customWidth="1"/>
    <col min="4616" max="4616" width="10.42578125" style="80" customWidth="1"/>
    <col min="4617" max="4617" width="9.5703125" style="80" customWidth="1"/>
    <col min="4618" max="4618" width="13.5703125" style="80" customWidth="1"/>
    <col min="4619" max="4619" width="11.140625" style="80" customWidth="1"/>
    <col min="4620" max="4620" width="15.7109375" style="80" customWidth="1"/>
    <col min="4621" max="4864" width="9.140625" style="80"/>
    <col min="4865" max="4865" width="15.140625" style="80" customWidth="1"/>
    <col min="4866" max="4866" width="41.42578125" style="80" customWidth="1"/>
    <col min="4867" max="4867" width="12.42578125" style="80" customWidth="1"/>
    <col min="4868" max="4868" width="21.85546875" style="80" customWidth="1"/>
    <col min="4869" max="4869" width="18.42578125" style="80" customWidth="1"/>
    <col min="4870" max="4870" width="14.5703125" style="80" customWidth="1"/>
    <col min="4871" max="4871" width="17.28515625" style="80" bestFit="1" customWidth="1"/>
    <col min="4872" max="4872" width="10.42578125" style="80" customWidth="1"/>
    <col min="4873" max="4873" width="9.5703125" style="80" customWidth="1"/>
    <col min="4874" max="4874" width="13.5703125" style="80" customWidth="1"/>
    <col min="4875" max="4875" width="11.140625" style="80" customWidth="1"/>
    <col min="4876" max="4876" width="15.7109375" style="80" customWidth="1"/>
    <col min="4877" max="5120" width="9.140625" style="80"/>
    <col min="5121" max="5121" width="15.140625" style="80" customWidth="1"/>
    <col min="5122" max="5122" width="41.42578125" style="80" customWidth="1"/>
    <col min="5123" max="5123" width="12.42578125" style="80" customWidth="1"/>
    <col min="5124" max="5124" width="21.85546875" style="80" customWidth="1"/>
    <col min="5125" max="5125" width="18.42578125" style="80" customWidth="1"/>
    <col min="5126" max="5126" width="14.5703125" style="80" customWidth="1"/>
    <col min="5127" max="5127" width="17.28515625" style="80" bestFit="1" customWidth="1"/>
    <col min="5128" max="5128" width="10.42578125" style="80" customWidth="1"/>
    <col min="5129" max="5129" width="9.5703125" style="80" customWidth="1"/>
    <col min="5130" max="5130" width="13.5703125" style="80" customWidth="1"/>
    <col min="5131" max="5131" width="11.140625" style="80" customWidth="1"/>
    <col min="5132" max="5132" width="15.7109375" style="80" customWidth="1"/>
    <col min="5133" max="5376" width="9.140625" style="80"/>
    <col min="5377" max="5377" width="15.140625" style="80" customWidth="1"/>
    <col min="5378" max="5378" width="41.42578125" style="80" customWidth="1"/>
    <col min="5379" max="5379" width="12.42578125" style="80" customWidth="1"/>
    <col min="5380" max="5380" width="21.85546875" style="80" customWidth="1"/>
    <col min="5381" max="5381" width="18.42578125" style="80" customWidth="1"/>
    <col min="5382" max="5382" width="14.5703125" style="80" customWidth="1"/>
    <col min="5383" max="5383" width="17.28515625" style="80" bestFit="1" customWidth="1"/>
    <col min="5384" max="5384" width="10.42578125" style="80" customWidth="1"/>
    <col min="5385" max="5385" width="9.5703125" style="80" customWidth="1"/>
    <col min="5386" max="5386" width="13.5703125" style="80" customWidth="1"/>
    <col min="5387" max="5387" width="11.140625" style="80" customWidth="1"/>
    <col min="5388" max="5388" width="15.7109375" style="80" customWidth="1"/>
    <col min="5389" max="5632" width="9.140625" style="80"/>
    <col min="5633" max="5633" width="15.140625" style="80" customWidth="1"/>
    <col min="5634" max="5634" width="41.42578125" style="80" customWidth="1"/>
    <col min="5635" max="5635" width="12.42578125" style="80" customWidth="1"/>
    <col min="5636" max="5636" width="21.85546875" style="80" customWidth="1"/>
    <col min="5637" max="5637" width="18.42578125" style="80" customWidth="1"/>
    <col min="5638" max="5638" width="14.5703125" style="80" customWidth="1"/>
    <col min="5639" max="5639" width="17.28515625" style="80" bestFit="1" customWidth="1"/>
    <col min="5640" max="5640" width="10.42578125" style="80" customWidth="1"/>
    <col min="5641" max="5641" width="9.5703125" style="80" customWidth="1"/>
    <col min="5642" max="5642" width="13.5703125" style="80" customWidth="1"/>
    <col min="5643" max="5643" width="11.140625" style="80" customWidth="1"/>
    <col min="5644" max="5644" width="15.7109375" style="80" customWidth="1"/>
    <col min="5645" max="5888" width="9.140625" style="80"/>
    <col min="5889" max="5889" width="15.140625" style="80" customWidth="1"/>
    <col min="5890" max="5890" width="41.42578125" style="80" customWidth="1"/>
    <col min="5891" max="5891" width="12.42578125" style="80" customWidth="1"/>
    <col min="5892" max="5892" width="21.85546875" style="80" customWidth="1"/>
    <col min="5893" max="5893" width="18.42578125" style="80" customWidth="1"/>
    <col min="5894" max="5894" width="14.5703125" style="80" customWidth="1"/>
    <col min="5895" max="5895" width="17.28515625" style="80" bestFit="1" customWidth="1"/>
    <col min="5896" max="5896" width="10.42578125" style="80" customWidth="1"/>
    <col min="5897" max="5897" width="9.5703125" style="80" customWidth="1"/>
    <col min="5898" max="5898" width="13.5703125" style="80" customWidth="1"/>
    <col min="5899" max="5899" width="11.140625" style="80" customWidth="1"/>
    <col min="5900" max="5900" width="15.7109375" style="80" customWidth="1"/>
    <col min="5901" max="6144" width="9.140625" style="80"/>
    <col min="6145" max="6145" width="15.140625" style="80" customWidth="1"/>
    <col min="6146" max="6146" width="41.42578125" style="80" customWidth="1"/>
    <col min="6147" max="6147" width="12.42578125" style="80" customWidth="1"/>
    <col min="6148" max="6148" width="21.85546875" style="80" customWidth="1"/>
    <col min="6149" max="6149" width="18.42578125" style="80" customWidth="1"/>
    <col min="6150" max="6150" width="14.5703125" style="80" customWidth="1"/>
    <col min="6151" max="6151" width="17.28515625" style="80" bestFit="1" customWidth="1"/>
    <col min="6152" max="6152" width="10.42578125" style="80" customWidth="1"/>
    <col min="6153" max="6153" width="9.5703125" style="80" customWidth="1"/>
    <col min="6154" max="6154" width="13.5703125" style="80" customWidth="1"/>
    <col min="6155" max="6155" width="11.140625" style="80" customWidth="1"/>
    <col min="6156" max="6156" width="15.7109375" style="80" customWidth="1"/>
    <col min="6157" max="6400" width="9.140625" style="80"/>
    <col min="6401" max="6401" width="15.140625" style="80" customWidth="1"/>
    <col min="6402" max="6402" width="41.42578125" style="80" customWidth="1"/>
    <col min="6403" max="6403" width="12.42578125" style="80" customWidth="1"/>
    <col min="6404" max="6404" width="21.85546875" style="80" customWidth="1"/>
    <col min="6405" max="6405" width="18.42578125" style="80" customWidth="1"/>
    <col min="6406" max="6406" width="14.5703125" style="80" customWidth="1"/>
    <col min="6407" max="6407" width="17.28515625" style="80" bestFit="1" customWidth="1"/>
    <col min="6408" max="6408" width="10.42578125" style="80" customWidth="1"/>
    <col min="6409" max="6409" width="9.5703125" style="80" customWidth="1"/>
    <col min="6410" max="6410" width="13.5703125" style="80" customWidth="1"/>
    <col min="6411" max="6411" width="11.140625" style="80" customWidth="1"/>
    <col min="6412" max="6412" width="15.7109375" style="80" customWidth="1"/>
    <col min="6413" max="6656" width="9.140625" style="80"/>
    <col min="6657" max="6657" width="15.140625" style="80" customWidth="1"/>
    <col min="6658" max="6658" width="41.42578125" style="80" customWidth="1"/>
    <col min="6659" max="6659" width="12.42578125" style="80" customWidth="1"/>
    <col min="6660" max="6660" width="21.85546875" style="80" customWidth="1"/>
    <col min="6661" max="6661" width="18.42578125" style="80" customWidth="1"/>
    <col min="6662" max="6662" width="14.5703125" style="80" customWidth="1"/>
    <col min="6663" max="6663" width="17.28515625" style="80" bestFit="1" customWidth="1"/>
    <col min="6664" max="6664" width="10.42578125" style="80" customWidth="1"/>
    <col min="6665" max="6665" width="9.5703125" style="80" customWidth="1"/>
    <col min="6666" max="6666" width="13.5703125" style="80" customWidth="1"/>
    <col min="6667" max="6667" width="11.140625" style="80" customWidth="1"/>
    <col min="6668" max="6668" width="15.7109375" style="80" customWidth="1"/>
    <col min="6669" max="6912" width="9.140625" style="80"/>
    <col min="6913" max="6913" width="15.140625" style="80" customWidth="1"/>
    <col min="6914" max="6914" width="41.42578125" style="80" customWidth="1"/>
    <col min="6915" max="6915" width="12.42578125" style="80" customWidth="1"/>
    <col min="6916" max="6916" width="21.85546875" style="80" customWidth="1"/>
    <col min="6917" max="6917" width="18.42578125" style="80" customWidth="1"/>
    <col min="6918" max="6918" width="14.5703125" style="80" customWidth="1"/>
    <col min="6919" max="6919" width="17.28515625" style="80" bestFit="1" customWidth="1"/>
    <col min="6920" max="6920" width="10.42578125" style="80" customWidth="1"/>
    <col min="6921" max="6921" width="9.5703125" style="80" customWidth="1"/>
    <col min="6922" max="6922" width="13.5703125" style="80" customWidth="1"/>
    <col min="6923" max="6923" width="11.140625" style="80" customWidth="1"/>
    <col min="6924" max="6924" width="15.7109375" style="80" customWidth="1"/>
    <col min="6925" max="7168" width="9.140625" style="80"/>
    <col min="7169" max="7169" width="15.140625" style="80" customWidth="1"/>
    <col min="7170" max="7170" width="41.42578125" style="80" customWidth="1"/>
    <col min="7171" max="7171" width="12.42578125" style="80" customWidth="1"/>
    <col min="7172" max="7172" width="21.85546875" style="80" customWidth="1"/>
    <col min="7173" max="7173" width="18.42578125" style="80" customWidth="1"/>
    <col min="7174" max="7174" width="14.5703125" style="80" customWidth="1"/>
    <col min="7175" max="7175" width="17.28515625" style="80" bestFit="1" customWidth="1"/>
    <col min="7176" max="7176" width="10.42578125" style="80" customWidth="1"/>
    <col min="7177" max="7177" width="9.5703125" style="80" customWidth="1"/>
    <col min="7178" max="7178" width="13.5703125" style="80" customWidth="1"/>
    <col min="7179" max="7179" width="11.140625" style="80" customWidth="1"/>
    <col min="7180" max="7180" width="15.7109375" style="80" customWidth="1"/>
    <col min="7181" max="7424" width="9.140625" style="80"/>
    <col min="7425" max="7425" width="15.140625" style="80" customWidth="1"/>
    <col min="7426" max="7426" width="41.42578125" style="80" customWidth="1"/>
    <col min="7427" max="7427" width="12.42578125" style="80" customWidth="1"/>
    <col min="7428" max="7428" width="21.85546875" style="80" customWidth="1"/>
    <col min="7429" max="7429" width="18.42578125" style="80" customWidth="1"/>
    <col min="7430" max="7430" width="14.5703125" style="80" customWidth="1"/>
    <col min="7431" max="7431" width="17.28515625" style="80" bestFit="1" customWidth="1"/>
    <col min="7432" max="7432" width="10.42578125" style="80" customWidth="1"/>
    <col min="7433" max="7433" width="9.5703125" style="80" customWidth="1"/>
    <col min="7434" max="7434" width="13.5703125" style="80" customWidth="1"/>
    <col min="7435" max="7435" width="11.140625" style="80" customWidth="1"/>
    <col min="7436" max="7436" width="15.7109375" style="80" customWidth="1"/>
    <col min="7437" max="7680" width="9.140625" style="80"/>
    <col min="7681" max="7681" width="15.140625" style="80" customWidth="1"/>
    <col min="7682" max="7682" width="41.42578125" style="80" customWidth="1"/>
    <col min="7683" max="7683" width="12.42578125" style="80" customWidth="1"/>
    <col min="7684" max="7684" width="21.85546875" style="80" customWidth="1"/>
    <col min="7685" max="7685" width="18.42578125" style="80" customWidth="1"/>
    <col min="7686" max="7686" width="14.5703125" style="80" customWidth="1"/>
    <col min="7687" max="7687" width="17.28515625" style="80" bestFit="1" customWidth="1"/>
    <col min="7688" max="7688" width="10.42578125" style="80" customWidth="1"/>
    <col min="7689" max="7689" width="9.5703125" style="80" customWidth="1"/>
    <col min="7690" max="7690" width="13.5703125" style="80" customWidth="1"/>
    <col min="7691" max="7691" width="11.140625" style="80" customWidth="1"/>
    <col min="7692" max="7692" width="15.7109375" style="80" customWidth="1"/>
    <col min="7693" max="7936" width="9.140625" style="80"/>
    <col min="7937" max="7937" width="15.140625" style="80" customWidth="1"/>
    <col min="7938" max="7938" width="41.42578125" style="80" customWidth="1"/>
    <col min="7939" max="7939" width="12.42578125" style="80" customWidth="1"/>
    <col min="7940" max="7940" width="21.85546875" style="80" customWidth="1"/>
    <col min="7941" max="7941" width="18.42578125" style="80" customWidth="1"/>
    <col min="7942" max="7942" width="14.5703125" style="80" customWidth="1"/>
    <col min="7943" max="7943" width="17.28515625" style="80" bestFit="1" customWidth="1"/>
    <col min="7944" max="7944" width="10.42578125" style="80" customWidth="1"/>
    <col min="7945" max="7945" width="9.5703125" style="80" customWidth="1"/>
    <col min="7946" max="7946" width="13.5703125" style="80" customWidth="1"/>
    <col min="7947" max="7947" width="11.140625" style="80" customWidth="1"/>
    <col min="7948" max="7948" width="15.7109375" style="80" customWidth="1"/>
    <col min="7949" max="8192" width="9.140625" style="80"/>
    <col min="8193" max="8193" width="15.140625" style="80" customWidth="1"/>
    <col min="8194" max="8194" width="41.42578125" style="80" customWidth="1"/>
    <col min="8195" max="8195" width="12.42578125" style="80" customWidth="1"/>
    <col min="8196" max="8196" width="21.85546875" style="80" customWidth="1"/>
    <col min="8197" max="8197" width="18.42578125" style="80" customWidth="1"/>
    <col min="8198" max="8198" width="14.5703125" style="80" customWidth="1"/>
    <col min="8199" max="8199" width="17.28515625" style="80" bestFit="1" customWidth="1"/>
    <col min="8200" max="8200" width="10.42578125" style="80" customWidth="1"/>
    <col min="8201" max="8201" width="9.5703125" style="80" customWidth="1"/>
    <col min="8202" max="8202" width="13.5703125" style="80" customWidth="1"/>
    <col min="8203" max="8203" width="11.140625" style="80" customWidth="1"/>
    <col min="8204" max="8204" width="15.7109375" style="80" customWidth="1"/>
    <col min="8205" max="8448" width="9.140625" style="80"/>
    <col min="8449" max="8449" width="15.140625" style="80" customWidth="1"/>
    <col min="8450" max="8450" width="41.42578125" style="80" customWidth="1"/>
    <col min="8451" max="8451" width="12.42578125" style="80" customWidth="1"/>
    <col min="8452" max="8452" width="21.85546875" style="80" customWidth="1"/>
    <col min="8453" max="8453" width="18.42578125" style="80" customWidth="1"/>
    <col min="8454" max="8454" width="14.5703125" style="80" customWidth="1"/>
    <col min="8455" max="8455" width="17.28515625" style="80" bestFit="1" customWidth="1"/>
    <col min="8456" max="8456" width="10.42578125" style="80" customWidth="1"/>
    <col min="8457" max="8457" width="9.5703125" style="80" customWidth="1"/>
    <col min="8458" max="8458" width="13.5703125" style="80" customWidth="1"/>
    <col min="8459" max="8459" width="11.140625" style="80" customWidth="1"/>
    <col min="8460" max="8460" width="15.7109375" style="80" customWidth="1"/>
    <col min="8461" max="8704" width="9.140625" style="80"/>
    <col min="8705" max="8705" width="15.140625" style="80" customWidth="1"/>
    <col min="8706" max="8706" width="41.42578125" style="80" customWidth="1"/>
    <col min="8707" max="8707" width="12.42578125" style="80" customWidth="1"/>
    <col min="8708" max="8708" width="21.85546875" style="80" customWidth="1"/>
    <col min="8709" max="8709" width="18.42578125" style="80" customWidth="1"/>
    <col min="8710" max="8710" width="14.5703125" style="80" customWidth="1"/>
    <col min="8711" max="8711" width="17.28515625" style="80" bestFit="1" customWidth="1"/>
    <col min="8712" max="8712" width="10.42578125" style="80" customWidth="1"/>
    <col min="8713" max="8713" width="9.5703125" style="80" customWidth="1"/>
    <col min="8714" max="8714" width="13.5703125" style="80" customWidth="1"/>
    <col min="8715" max="8715" width="11.140625" style="80" customWidth="1"/>
    <col min="8716" max="8716" width="15.7109375" style="80" customWidth="1"/>
    <col min="8717" max="8960" width="9.140625" style="80"/>
    <col min="8961" max="8961" width="15.140625" style="80" customWidth="1"/>
    <col min="8962" max="8962" width="41.42578125" style="80" customWidth="1"/>
    <col min="8963" max="8963" width="12.42578125" style="80" customWidth="1"/>
    <col min="8964" max="8964" width="21.85546875" style="80" customWidth="1"/>
    <col min="8965" max="8965" width="18.42578125" style="80" customWidth="1"/>
    <col min="8966" max="8966" width="14.5703125" style="80" customWidth="1"/>
    <col min="8967" max="8967" width="17.28515625" style="80" bestFit="1" customWidth="1"/>
    <col min="8968" max="8968" width="10.42578125" style="80" customWidth="1"/>
    <col min="8969" max="8969" width="9.5703125" style="80" customWidth="1"/>
    <col min="8970" max="8970" width="13.5703125" style="80" customWidth="1"/>
    <col min="8971" max="8971" width="11.140625" style="80" customWidth="1"/>
    <col min="8972" max="8972" width="15.7109375" style="80" customWidth="1"/>
    <col min="8973" max="9216" width="9.140625" style="80"/>
    <col min="9217" max="9217" width="15.140625" style="80" customWidth="1"/>
    <col min="9218" max="9218" width="41.42578125" style="80" customWidth="1"/>
    <col min="9219" max="9219" width="12.42578125" style="80" customWidth="1"/>
    <col min="9220" max="9220" width="21.85546875" style="80" customWidth="1"/>
    <col min="9221" max="9221" width="18.42578125" style="80" customWidth="1"/>
    <col min="9222" max="9222" width="14.5703125" style="80" customWidth="1"/>
    <col min="9223" max="9223" width="17.28515625" style="80" bestFit="1" customWidth="1"/>
    <col min="9224" max="9224" width="10.42578125" style="80" customWidth="1"/>
    <col min="9225" max="9225" width="9.5703125" style="80" customWidth="1"/>
    <col min="9226" max="9226" width="13.5703125" style="80" customWidth="1"/>
    <col min="9227" max="9227" width="11.140625" style="80" customWidth="1"/>
    <col min="9228" max="9228" width="15.7109375" style="80" customWidth="1"/>
    <col min="9229" max="9472" width="9.140625" style="80"/>
    <col min="9473" max="9473" width="15.140625" style="80" customWidth="1"/>
    <col min="9474" max="9474" width="41.42578125" style="80" customWidth="1"/>
    <col min="9475" max="9475" width="12.42578125" style="80" customWidth="1"/>
    <col min="9476" max="9476" width="21.85546875" style="80" customWidth="1"/>
    <col min="9477" max="9477" width="18.42578125" style="80" customWidth="1"/>
    <col min="9478" max="9478" width="14.5703125" style="80" customWidth="1"/>
    <col min="9479" max="9479" width="17.28515625" style="80" bestFit="1" customWidth="1"/>
    <col min="9480" max="9480" width="10.42578125" style="80" customWidth="1"/>
    <col min="9481" max="9481" width="9.5703125" style="80" customWidth="1"/>
    <col min="9482" max="9482" width="13.5703125" style="80" customWidth="1"/>
    <col min="9483" max="9483" width="11.140625" style="80" customWidth="1"/>
    <col min="9484" max="9484" width="15.7109375" style="80" customWidth="1"/>
    <col min="9485" max="9728" width="9.140625" style="80"/>
    <col min="9729" max="9729" width="15.140625" style="80" customWidth="1"/>
    <col min="9730" max="9730" width="41.42578125" style="80" customWidth="1"/>
    <col min="9731" max="9731" width="12.42578125" style="80" customWidth="1"/>
    <col min="9732" max="9732" width="21.85546875" style="80" customWidth="1"/>
    <col min="9733" max="9733" width="18.42578125" style="80" customWidth="1"/>
    <col min="9734" max="9734" width="14.5703125" style="80" customWidth="1"/>
    <col min="9735" max="9735" width="17.28515625" style="80" bestFit="1" customWidth="1"/>
    <col min="9736" max="9736" width="10.42578125" style="80" customWidth="1"/>
    <col min="9737" max="9737" width="9.5703125" style="80" customWidth="1"/>
    <col min="9738" max="9738" width="13.5703125" style="80" customWidth="1"/>
    <col min="9739" max="9739" width="11.140625" style="80" customWidth="1"/>
    <col min="9740" max="9740" width="15.7109375" style="80" customWidth="1"/>
    <col min="9741" max="9984" width="9.140625" style="80"/>
    <col min="9985" max="9985" width="15.140625" style="80" customWidth="1"/>
    <col min="9986" max="9986" width="41.42578125" style="80" customWidth="1"/>
    <col min="9987" max="9987" width="12.42578125" style="80" customWidth="1"/>
    <col min="9988" max="9988" width="21.85546875" style="80" customWidth="1"/>
    <col min="9989" max="9989" width="18.42578125" style="80" customWidth="1"/>
    <col min="9990" max="9990" width="14.5703125" style="80" customWidth="1"/>
    <col min="9991" max="9991" width="17.28515625" style="80" bestFit="1" customWidth="1"/>
    <col min="9992" max="9992" width="10.42578125" style="80" customWidth="1"/>
    <col min="9993" max="9993" width="9.5703125" style="80" customWidth="1"/>
    <col min="9994" max="9994" width="13.5703125" style="80" customWidth="1"/>
    <col min="9995" max="9995" width="11.140625" style="80" customWidth="1"/>
    <col min="9996" max="9996" width="15.7109375" style="80" customWidth="1"/>
    <col min="9997" max="10240" width="9.140625" style="80"/>
    <col min="10241" max="10241" width="15.140625" style="80" customWidth="1"/>
    <col min="10242" max="10242" width="41.42578125" style="80" customWidth="1"/>
    <col min="10243" max="10243" width="12.42578125" style="80" customWidth="1"/>
    <col min="10244" max="10244" width="21.85546875" style="80" customWidth="1"/>
    <col min="10245" max="10245" width="18.42578125" style="80" customWidth="1"/>
    <col min="10246" max="10246" width="14.5703125" style="80" customWidth="1"/>
    <col min="10247" max="10247" width="17.28515625" style="80" bestFit="1" customWidth="1"/>
    <col min="10248" max="10248" width="10.42578125" style="80" customWidth="1"/>
    <col min="10249" max="10249" width="9.5703125" style="80" customWidth="1"/>
    <col min="10250" max="10250" width="13.5703125" style="80" customWidth="1"/>
    <col min="10251" max="10251" width="11.140625" style="80" customWidth="1"/>
    <col min="10252" max="10252" width="15.7109375" style="80" customWidth="1"/>
    <col min="10253" max="10496" width="9.140625" style="80"/>
    <col min="10497" max="10497" width="15.140625" style="80" customWidth="1"/>
    <col min="10498" max="10498" width="41.42578125" style="80" customWidth="1"/>
    <col min="10499" max="10499" width="12.42578125" style="80" customWidth="1"/>
    <col min="10500" max="10500" width="21.85546875" style="80" customWidth="1"/>
    <col min="10501" max="10501" width="18.42578125" style="80" customWidth="1"/>
    <col min="10502" max="10502" width="14.5703125" style="80" customWidth="1"/>
    <col min="10503" max="10503" width="17.28515625" style="80" bestFit="1" customWidth="1"/>
    <col min="10504" max="10504" width="10.42578125" style="80" customWidth="1"/>
    <col min="10505" max="10505" width="9.5703125" style="80" customWidth="1"/>
    <col min="10506" max="10506" width="13.5703125" style="80" customWidth="1"/>
    <col min="10507" max="10507" width="11.140625" style="80" customWidth="1"/>
    <col min="10508" max="10508" width="15.7109375" style="80" customWidth="1"/>
    <col min="10509" max="10752" width="9.140625" style="80"/>
    <col min="10753" max="10753" width="15.140625" style="80" customWidth="1"/>
    <col min="10754" max="10754" width="41.42578125" style="80" customWidth="1"/>
    <col min="10755" max="10755" width="12.42578125" style="80" customWidth="1"/>
    <col min="10756" max="10756" width="21.85546875" style="80" customWidth="1"/>
    <col min="10757" max="10757" width="18.42578125" style="80" customWidth="1"/>
    <col min="10758" max="10758" width="14.5703125" style="80" customWidth="1"/>
    <col min="10759" max="10759" width="17.28515625" style="80" bestFit="1" customWidth="1"/>
    <col min="10760" max="10760" width="10.42578125" style="80" customWidth="1"/>
    <col min="10761" max="10761" width="9.5703125" style="80" customWidth="1"/>
    <col min="10762" max="10762" width="13.5703125" style="80" customWidth="1"/>
    <col min="10763" max="10763" width="11.140625" style="80" customWidth="1"/>
    <col min="10764" max="10764" width="15.7109375" style="80" customWidth="1"/>
    <col min="10765" max="11008" width="9.140625" style="80"/>
    <col min="11009" max="11009" width="15.140625" style="80" customWidth="1"/>
    <col min="11010" max="11010" width="41.42578125" style="80" customWidth="1"/>
    <col min="11011" max="11011" width="12.42578125" style="80" customWidth="1"/>
    <col min="11012" max="11012" width="21.85546875" style="80" customWidth="1"/>
    <col min="11013" max="11013" width="18.42578125" style="80" customWidth="1"/>
    <col min="11014" max="11014" width="14.5703125" style="80" customWidth="1"/>
    <col min="11015" max="11015" width="17.28515625" style="80" bestFit="1" customWidth="1"/>
    <col min="11016" max="11016" width="10.42578125" style="80" customWidth="1"/>
    <col min="11017" max="11017" width="9.5703125" style="80" customWidth="1"/>
    <col min="11018" max="11018" width="13.5703125" style="80" customWidth="1"/>
    <col min="11019" max="11019" width="11.140625" style="80" customWidth="1"/>
    <col min="11020" max="11020" width="15.7109375" style="80" customWidth="1"/>
    <col min="11021" max="11264" width="9.140625" style="80"/>
    <col min="11265" max="11265" width="15.140625" style="80" customWidth="1"/>
    <col min="11266" max="11266" width="41.42578125" style="80" customWidth="1"/>
    <col min="11267" max="11267" width="12.42578125" style="80" customWidth="1"/>
    <col min="11268" max="11268" width="21.85546875" style="80" customWidth="1"/>
    <col min="11269" max="11269" width="18.42578125" style="80" customWidth="1"/>
    <col min="11270" max="11270" width="14.5703125" style="80" customWidth="1"/>
    <col min="11271" max="11271" width="17.28515625" style="80" bestFit="1" customWidth="1"/>
    <col min="11272" max="11272" width="10.42578125" style="80" customWidth="1"/>
    <col min="11273" max="11273" width="9.5703125" style="80" customWidth="1"/>
    <col min="11274" max="11274" width="13.5703125" style="80" customWidth="1"/>
    <col min="11275" max="11275" width="11.140625" style="80" customWidth="1"/>
    <col min="11276" max="11276" width="15.7109375" style="80" customWidth="1"/>
    <col min="11277" max="11520" width="9.140625" style="80"/>
    <col min="11521" max="11521" width="15.140625" style="80" customWidth="1"/>
    <col min="11522" max="11522" width="41.42578125" style="80" customWidth="1"/>
    <col min="11523" max="11523" width="12.42578125" style="80" customWidth="1"/>
    <col min="11524" max="11524" width="21.85546875" style="80" customWidth="1"/>
    <col min="11525" max="11525" width="18.42578125" style="80" customWidth="1"/>
    <col min="11526" max="11526" width="14.5703125" style="80" customWidth="1"/>
    <col min="11527" max="11527" width="17.28515625" style="80" bestFit="1" customWidth="1"/>
    <col min="11528" max="11528" width="10.42578125" style="80" customWidth="1"/>
    <col min="11529" max="11529" width="9.5703125" style="80" customWidth="1"/>
    <col min="11530" max="11530" width="13.5703125" style="80" customWidth="1"/>
    <col min="11531" max="11531" width="11.140625" style="80" customWidth="1"/>
    <col min="11532" max="11532" width="15.7109375" style="80" customWidth="1"/>
    <col min="11533" max="11776" width="9.140625" style="80"/>
    <col min="11777" max="11777" width="15.140625" style="80" customWidth="1"/>
    <col min="11778" max="11778" width="41.42578125" style="80" customWidth="1"/>
    <col min="11779" max="11779" width="12.42578125" style="80" customWidth="1"/>
    <col min="11780" max="11780" width="21.85546875" style="80" customWidth="1"/>
    <col min="11781" max="11781" width="18.42578125" style="80" customWidth="1"/>
    <col min="11782" max="11782" width="14.5703125" style="80" customWidth="1"/>
    <col min="11783" max="11783" width="17.28515625" style="80" bestFit="1" customWidth="1"/>
    <col min="11784" max="11784" width="10.42578125" style="80" customWidth="1"/>
    <col min="11785" max="11785" width="9.5703125" style="80" customWidth="1"/>
    <col min="11786" max="11786" width="13.5703125" style="80" customWidth="1"/>
    <col min="11787" max="11787" width="11.140625" style="80" customWidth="1"/>
    <col min="11788" max="11788" width="15.7109375" style="80" customWidth="1"/>
    <col min="11789" max="12032" width="9.140625" style="80"/>
    <col min="12033" max="12033" width="15.140625" style="80" customWidth="1"/>
    <col min="12034" max="12034" width="41.42578125" style="80" customWidth="1"/>
    <col min="12035" max="12035" width="12.42578125" style="80" customWidth="1"/>
    <col min="12036" max="12036" width="21.85546875" style="80" customWidth="1"/>
    <col min="12037" max="12037" width="18.42578125" style="80" customWidth="1"/>
    <col min="12038" max="12038" width="14.5703125" style="80" customWidth="1"/>
    <col min="12039" max="12039" width="17.28515625" style="80" bestFit="1" customWidth="1"/>
    <col min="12040" max="12040" width="10.42578125" style="80" customWidth="1"/>
    <col min="12041" max="12041" width="9.5703125" style="80" customWidth="1"/>
    <col min="12042" max="12042" width="13.5703125" style="80" customWidth="1"/>
    <col min="12043" max="12043" width="11.140625" style="80" customWidth="1"/>
    <col min="12044" max="12044" width="15.7109375" style="80" customWidth="1"/>
    <col min="12045" max="12288" width="9.140625" style="80"/>
    <col min="12289" max="12289" width="15.140625" style="80" customWidth="1"/>
    <col min="12290" max="12290" width="41.42578125" style="80" customWidth="1"/>
    <col min="12291" max="12291" width="12.42578125" style="80" customWidth="1"/>
    <col min="12292" max="12292" width="21.85546875" style="80" customWidth="1"/>
    <col min="12293" max="12293" width="18.42578125" style="80" customWidth="1"/>
    <col min="12294" max="12294" width="14.5703125" style="80" customWidth="1"/>
    <col min="12295" max="12295" width="17.28515625" style="80" bestFit="1" customWidth="1"/>
    <col min="12296" max="12296" width="10.42578125" style="80" customWidth="1"/>
    <col min="12297" max="12297" width="9.5703125" style="80" customWidth="1"/>
    <col min="12298" max="12298" width="13.5703125" style="80" customWidth="1"/>
    <col min="12299" max="12299" width="11.140625" style="80" customWidth="1"/>
    <col min="12300" max="12300" width="15.7109375" style="80" customWidth="1"/>
    <col min="12301" max="12544" width="9.140625" style="80"/>
    <col min="12545" max="12545" width="15.140625" style="80" customWidth="1"/>
    <col min="12546" max="12546" width="41.42578125" style="80" customWidth="1"/>
    <col min="12547" max="12547" width="12.42578125" style="80" customWidth="1"/>
    <col min="12548" max="12548" width="21.85546875" style="80" customWidth="1"/>
    <col min="12549" max="12549" width="18.42578125" style="80" customWidth="1"/>
    <col min="12550" max="12550" width="14.5703125" style="80" customWidth="1"/>
    <col min="12551" max="12551" width="17.28515625" style="80" bestFit="1" customWidth="1"/>
    <col min="12552" max="12552" width="10.42578125" style="80" customWidth="1"/>
    <col min="12553" max="12553" width="9.5703125" style="80" customWidth="1"/>
    <col min="12554" max="12554" width="13.5703125" style="80" customWidth="1"/>
    <col min="12555" max="12555" width="11.140625" style="80" customWidth="1"/>
    <col min="12556" max="12556" width="15.7109375" style="80" customWidth="1"/>
    <col min="12557" max="12800" width="9.140625" style="80"/>
    <col min="12801" max="12801" width="15.140625" style="80" customWidth="1"/>
    <col min="12802" max="12802" width="41.42578125" style="80" customWidth="1"/>
    <col min="12803" max="12803" width="12.42578125" style="80" customWidth="1"/>
    <col min="12804" max="12804" width="21.85546875" style="80" customWidth="1"/>
    <col min="12805" max="12805" width="18.42578125" style="80" customWidth="1"/>
    <col min="12806" max="12806" width="14.5703125" style="80" customWidth="1"/>
    <col min="12807" max="12807" width="17.28515625" style="80" bestFit="1" customWidth="1"/>
    <col min="12808" max="12808" width="10.42578125" style="80" customWidth="1"/>
    <col min="12809" max="12809" width="9.5703125" style="80" customWidth="1"/>
    <col min="12810" max="12810" width="13.5703125" style="80" customWidth="1"/>
    <col min="12811" max="12811" width="11.140625" style="80" customWidth="1"/>
    <col min="12812" max="12812" width="15.7109375" style="80" customWidth="1"/>
    <col min="12813" max="13056" width="9.140625" style="80"/>
    <col min="13057" max="13057" width="15.140625" style="80" customWidth="1"/>
    <col min="13058" max="13058" width="41.42578125" style="80" customWidth="1"/>
    <col min="13059" max="13059" width="12.42578125" style="80" customWidth="1"/>
    <col min="13060" max="13060" width="21.85546875" style="80" customWidth="1"/>
    <col min="13061" max="13061" width="18.42578125" style="80" customWidth="1"/>
    <col min="13062" max="13062" width="14.5703125" style="80" customWidth="1"/>
    <col min="13063" max="13063" width="17.28515625" style="80" bestFit="1" customWidth="1"/>
    <col min="13064" max="13064" width="10.42578125" style="80" customWidth="1"/>
    <col min="13065" max="13065" width="9.5703125" style="80" customWidth="1"/>
    <col min="13066" max="13066" width="13.5703125" style="80" customWidth="1"/>
    <col min="13067" max="13067" width="11.140625" style="80" customWidth="1"/>
    <col min="13068" max="13068" width="15.7109375" style="80" customWidth="1"/>
    <col min="13069" max="13312" width="9.140625" style="80"/>
    <col min="13313" max="13313" width="15.140625" style="80" customWidth="1"/>
    <col min="13314" max="13314" width="41.42578125" style="80" customWidth="1"/>
    <col min="13315" max="13315" width="12.42578125" style="80" customWidth="1"/>
    <col min="13316" max="13316" width="21.85546875" style="80" customWidth="1"/>
    <col min="13317" max="13317" width="18.42578125" style="80" customWidth="1"/>
    <col min="13318" max="13318" width="14.5703125" style="80" customWidth="1"/>
    <col min="13319" max="13319" width="17.28515625" style="80" bestFit="1" customWidth="1"/>
    <col min="13320" max="13320" width="10.42578125" style="80" customWidth="1"/>
    <col min="13321" max="13321" width="9.5703125" style="80" customWidth="1"/>
    <col min="13322" max="13322" width="13.5703125" style="80" customWidth="1"/>
    <col min="13323" max="13323" width="11.140625" style="80" customWidth="1"/>
    <col min="13324" max="13324" width="15.7109375" style="80" customWidth="1"/>
    <col min="13325" max="13568" width="9.140625" style="80"/>
    <col min="13569" max="13569" width="15.140625" style="80" customWidth="1"/>
    <col min="13570" max="13570" width="41.42578125" style="80" customWidth="1"/>
    <col min="13571" max="13571" width="12.42578125" style="80" customWidth="1"/>
    <col min="13572" max="13572" width="21.85546875" style="80" customWidth="1"/>
    <col min="13573" max="13573" width="18.42578125" style="80" customWidth="1"/>
    <col min="13574" max="13574" width="14.5703125" style="80" customWidth="1"/>
    <col min="13575" max="13575" width="17.28515625" style="80" bestFit="1" customWidth="1"/>
    <col min="13576" max="13576" width="10.42578125" style="80" customWidth="1"/>
    <col min="13577" max="13577" width="9.5703125" style="80" customWidth="1"/>
    <col min="13578" max="13578" width="13.5703125" style="80" customWidth="1"/>
    <col min="13579" max="13579" width="11.140625" style="80" customWidth="1"/>
    <col min="13580" max="13580" width="15.7109375" style="80" customWidth="1"/>
    <col min="13581" max="13824" width="9.140625" style="80"/>
    <col min="13825" max="13825" width="15.140625" style="80" customWidth="1"/>
    <col min="13826" max="13826" width="41.42578125" style="80" customWidth="1"/>
    <col min="13827" max="13827" width="12.42578125" style="80" customWidth="1"/>
    <col min="13828" max="13828" width="21.85546875" style="80" customWidth="1"/>
    <col min="13829" max="13829" width="18.42578125" style="80" customWidth="1"/>
    <col min="13830" max="13830" width="14.5703125" style="80" customWidth="1"/>
    <col min="13831" max="13831" width="17.28515625" style="80" bestFit="1" customWidth="1"/>
    <col min="13832" max="13832" width="10.42578125" style="80" customWidth="1"/>
    <col min="13833" max="13833" width="9.5703125" style="80" customWidth="1"/>
    <col min="13834" max="13834" width="13.5703125" style="80" customWidth="1"/>
    <col min="13835" max="13835" width="11.140625" style="80" customWidth="1"/>
    <col min="13836" max="13836" width="15.7109375" style="80" customWidth="1"/>
    <col min="13837" max="14080" width="9.140625" style="80"/>
    <col min="14081" max="14081" width="15.140625" style="80" customWidth="1"/>
    <col min="14082" max="14082" width="41.42578125" style="80" customWidth="1"/>
    <col min="14083" max="14083" width="12.42578125" style="80" customWidth="1"/>
    <col min="14084" max="14084" width="21.85546875" style="80" customWidth="1"/>
    <col min="14085" max="14085" width="18.42578125" style="80" customWidth="1"/>
    <col min="14086" max="14086" width="14.5703125" style="80" customWidth="1"/>
    <col min="14087" max="14087" width="17.28515625" style="80" bestFit="1" customWidth="1"/>
    <col min="14088" max="14088" width="10.42578125" style="80" customWidth="1"/>
    <col min="14089" max="14089" width="9.5703125" style="80" customWidth="1"/>
    <col min="14090" max="14090" width="13.5703125" style="80" customWidth="1"/>
    <col min="14091" max="14091" width="11.140625" style="80" customWidth="1"/>
    <col min="14092" max="14092" width="15.7109375" style="80" customWidth="1"/>
    <col min="14093" max="14336" width="9.140625" style="80"/>
    <col min="14337" max="14337" width="15.140625" style="80" customWidth="1"/>
    <col min="14338" max="14338" width="41.42578125" style="80" customWidth="1"/>
    <col min="14339" max="14339" width="12.42578125" style="80" customWidth="1"/>
    <col min="14340" max="14340" width="21.85546875" style="80" customWidth="1"/>
    <col min="14341" max="14341" width="18.42578125" style="80" customWidth="1"/>
    <col min="14342" max="14342" width="14.5703125" style="80" customWidth="1"/>
    <col min="14343" max="14343" width="17.28515625" style="80" bestFit="1" customWidth="1"/>
    <col min="14344" max="14344" width="10.42578125" style="80" customWidth="1"/>
    <col min="14345" max="14345" width="9.5703125" style="80" customWidth="1"/>
    <col min="14346" max="14346" width="13.5703125" style="80" customWidth="1"/>
    <col min="14347" max="14347" width="11.140625" style="80" customWidth="1"/>
    <col min="14348" max="14348" width="15.7109375" style="80" customWidth="1"/>
    <col min="14349" max="14592" width="9.140625" style="80"/>
    <col min="14593" max="14593" width="15.140625" style="80" customWidth="1"/>
    <col min="14594" max="14594" width="41.42578125" style="80" customWidth="1"/>
    <col min="14595" max="14595" width="12.42578125" style="80" customWidth="1"/>
    <col min="14596" max="14596" width="21.85546875" style="80" customWidth="1"/>
    <col min="14597" max="14597" width="18.42578125" style="80" customWidth="1"/>
    <col min="14598" max="14598" width="14.5703125" style="80" customWidth="1"/>
    <col min="14599" max="14599" width="17.28515625" style="80" bestFit="1" customWidth="1"/>
    <col min="14600" max="14600" width="10.42578125" style="80" customWidth="1"/>
    <col min="14601" max="14601" width="9.5703125" style="80" customWidth="1"/>
    <col min="14602" max="14602" width="13.5703125" style="80" customWidth="1"/>
    <col min="14603" max="14603" width="11.140625" style="80" customWidth="1"/>
    <col min="14604" max="14604" width="15.7109375" style="80" customWidth="1"/>
    <col min="14605" max="14848" width="9.140625" style="80"/>
    <col min="14849" max="14849" width="15.140625" style="80" customWidth="1"/>
    <col min="14850" max="14850" width="41.42578125" style="80" customWidth="1"/>
    <col min="14851" max="14851" width="12.42578125" style="80" customWidth="1"/>
    <col min="14852" max="14852" width="21.85546875" style="80" customWidth="1"/>
    <col min="14853" max="14853" width="18.42578125" style="80" customWidth="1"/>
    <col min="14854" max="14854" width="14.5703125" style="80" customWidth="1"/>
    <col min="14855" max="14855" width="17.28515625" style="80" bestFit="1" customWidth="1"/>
    <col min="14856" max="14856" width="10.42578125" style="80" customWidth="1"/>
    <col min="14857" max="14857" width="9.5703125" style="80" customWidth="1"/>
    <col min="14858" max="14858" width="13.5703125" style="80" customWidth="1"/>
    <col min="14859" max="14859" width="11.140625" style="80" customWidth="1"/>
    <col min="14860" max="14860" width="15.7109375" style="80" customWidth="1"/>
    <col min="14861" max="15104" width="9.140625" style="80"/>
    <col min="15105" max="15105" width="15.140625" style="80" customWidth="1"/>
    <col min="15106" max="15106" width="41.42578125" style="80" customWidth="1"/>
    <col min="15107" max="15107" width="12.42578125" style="80" customWidth="1"/>
    <col min="15108" max="15108" width="21.85546875" style="80" customWidth="1"/>
    <col min="15109" max="15109" width="18.42578125" style="80" customWidth="1"/>
    <col min="15110" max="15110" width="14.5703125" style="80" customWidth="1"/>
    <col min="15111" max="15111" width="17.28515625" style="80" bestFit="1" customWidth="1"/>
    <col min="15112" max="15112" width="10.42578125" style="80" customWidth="1"/>
    <col min="15113" max="15113" width="9.5703125" style="80" customWidth="1"/>
    <col min="15114" max="15114" width="13.5703125" style="80" customWidth="1"/>
    <col min="15115" max="15115" width="11.140625" style="80" customWidth="1"/>
    <col min="15116" max="15116" width="15.7109375" style="80" customWidth="1"/>
    <col min="15117" max="15360" width="9.140625" style="80"/>
    <col min="15361" max="15361" width="15.140625" style="80" customWidth="1"/>
    <col min="15362" max="15362" width="41.42578125" style="80" customWidth="1"/>
    <col min="15363" max="15363" width="12.42578125" style="80" customWidth="1"/>
    <col min="15364" max="15364" width="21.85546875" style="80" customWidth="1"/>
    <col min="15365" max="15365" width="18.42578125" style="80" customWidth="1"/>
    <col min="15366" max="15366" width="14.5703125" style="80" customWidth="1"/>
    <col min="15367" max="15367" width="17.28515625" style="80" bestFit="1" customWidth="1"/>
    <col min="15368" max="15368" width="10.42578125" style="80" customWidth="1"/>
    <col min="15369" max="15369" width="9.5703125" style="80" customWidth="1"/>
    <col min="15370" max="15370" width="13.5703125" style="80" customWidth="1"/>
    <col min="15371" max="15371" width="11.140625" style="80" customWidth="1"/>
    <col min="15372" max="15372" width="15.7109375" style="80" customWidth="1"/>
    <col min="15373" max="15616" width="9.140625" style="80"/>
    <col min="15617" max="15617" width="15.140625" style="80" customWidth="1"/>
    <col min="15618" max="15618" width="41.42578125" style="80" customWidth="1"/>
    <col min="15619" max="15619" width="12.42578125" style="80" customWidth="1"/>
    <col min="15620" max="15620" width="21.85546875" style="80" customWidth="1"/>
    <col min="15621" max="15621" width="18.42578125" style="80" customWidth="1"/>
    <col min="15622" max="15622" width="14.5703125" style="80" customWidth="1"/>
    <col min="15623" max="15623" width="17.28515625" style="80" bestFit="1" customWidth="1"/>
    <col min="15624" max="15624" width="10.42578125" style="80" customWidth="1"/>
    <col min="15625" max="15625" width="9.5703125" style="80" customWidth="1"/>
    <col min="15626" max="15626" width="13.5703125" style="80" customWidth="1"/>
    <col min="15627" max="15627" width="11.140625" style="80" customWidth="1"/>
    <col min="15628" max="15628" width="15.7109375" style="80" customWidth="1"/>
    <col min="15629" max="15872" width="9.140625" style="80"/>
    <col min="15873" max="15873" width="15.140625" style="80" customWidth="1"/>
    <col min="15874" max="15874" width="41.42578125" style="80" customWidth="1"/>
    <col min="15875" max="15875" width="12.42578125" style="80" customWidth="1"/>
    <col min="15876" max="15876" width="21.85546875" style="80" customWidth="1"/>
    <col min="15877" max="15877" width="18.42578125" style="80" customWidth="1"/>
    <col min="15878" max="15878" width="14.5703125" style="80" customWidth="1"/>
    <col min="15879" max="15879" width="17.28515625" style="80" bestFit="1" customWidth="1"/>
    <col min="15880" max="15880" width="10.42578125" style="80" customWidth="1"/>
    <col min="15881" max="15881" width="9.5703125" style="80" customWidth="1"/>
    <col min="15882" max="15882" width="13.5703125" style="80" customWidth="1"/>
    <col min="15883" max="15883" width="11.140625" style="80" customWidth="1"/>
    <col min="15884" max="15884" width="15.7109375" style="80" customWidth="1"/>
    <col min="15885" max="16128" width="9.140625" style="80"/>
    <col min="16129" max="16129" width="15.140625" style="80" customWidth="1"/>
    <col min="16130" max="16130" width="41.42578125" style="80" customWidth="1"/>
    <col min="16131" max="16131" width="12.42578125" style="80" customWidth="1"/>
    <col min="16132" max="16132" width="21.85546875" style="80" customWidth="1"/>
    <col min="16133" max="16133" width="18.42578125" style="80" customWidth="1"/>
    <col min="16134" max="16134" width="14.5703125" style="80" customWidth="1"/>
    <col min="16135" max="16135" width="17.28515625" style="80" bestFit="1" customWidth="1"/>
    <col min="16136" max="16136" width="10.42578125" style="80" customWidth="1"/>
    <col min="16137" max="16137" width="9.5703125" style="80" customWidth="1"/>
    <col min="16138" max="16138" width="13.5703125" style="80" customWidth="1"/>
    <col min="16139" max="16139" width="11.140625" style="80" customWidth="1"/>
    <col min="16140" max="16140" width="15.7109375" style="80" customWidth="1"/>
    <col min="16141" max="16384" width="9.140625" style="80"/>
  </cols>
  <sheetData>
    <row r="2" spans="1:11" x14ac:dyDescent="0.2">
      <c r="J2" s="82" t="s">
        <v>208</v>
      </c>
      <c r="K2" s="80">
        <v>1</v>
      </c>
    </row>
    <row r="3" spans="1:11" x14ac:dyDescent="0.2">
      <c r="A3" s="83" t="s">
        <v>209</v>
      </c>
      <c r="B3" s="84" t="s">
        <v>210</v>
      </c>
      <c r="F3" s="85"/>
      <c r="G3" s="85"/>
      <c r="H3" s="85"/>
    </row>
    <row r="4" spans="1:11" x14ac:dyDescent="0.2">
      <c r="B4" s="83"/>
      <c r="D4" s="80"/>
      <c r="F4" s="85" t="s">
        <v>211</v>
      </c>
      <c r="G4" s="85"/>
      <c r="H4" s="85"/>
      <c r="I4" s="86" t="s">
        <v>212</v>
      </c>
      <c r="J4" s="85" t="s">
        <v>213</v>
      </c>
      <c r="K4" s="84">
        <v>46</v>
      </c>
    </row>
    <row r="5" spans="1:11" x14ac:dyDescent="0.2">
      <c r="A5" s="85"/>
    </row>
    <row r="6" spans="1:11" x14ac:dyDescent="0.2">
      <c r="B6" s="85"/>
    </row>
    <row r="7" spans="1:11" x14ac:dyDescent="0.2">
      <c r="D7" s="80"/>
    </row>
    <row r="8" spans="1:11" x14ac:dyDescent="0.2">
      <c r="I8" s="85"/>
    </row>
    <row r="9" spans="1:11" s="88" customFormat="1" ht="20.100000000000001" customHeight="1" x14ac:dyDescent="0.2">
      <c r="A9" s="101" t="s">
        <v>214</v>
      </c>
      <c r="B9" s="102" t="s">
        <v>27</v>
      </c>
      <c r="C9" s="103" t="s">
        <v>215</v>
      </c>
      <c r="D9" s="103"/>
      <c r="E9" s="103"/>
      <c r="F9" s="103"/>
      <c r="G9" s="87" t="s">
        <v>216</v>
      </c>
    </row>
    <row r="10" spans="1:11" s="88" customFormat="1" ht="30" customHeight="1" x14ac:dyDescent="0.2">
      <c r="A10" s="101"/>
      <c r="B10" s="102"/>
      <c r="C10" s="89" t="s">
        <v>217</v>
      </c>
      <c r="D10" s="89" t="s">
        <v>26</v>
      </c>
      <c r="E10" s="89" t="s">
        <v>25</v>
      </c>
      <c r="F10" s="89" t="s">
        <v>218</v>
      </c>
      <c r="G10" s="87" t="s">
        <v>219</v>
      </c>
    </row>
    <row r="11" spans="1:11" ht="20.100000000000001" customHeight="1" x14ac:dyDescent="0.2">
      <c r="A11" s="90"/>
      <c r="B11" s="91" t="s">
        <v>220</v>
      </c>
      <c r="C11" s="92">
        <v>55</v>
      </c>
      <c r="D11" s="93">
        <v>180</v>
      </c>
      <c r="E11" s="93">
        <v>180</v>
      </c>
      <c r="F11" s="93">
        <f>+E11-D11</f>
        <v>0</v>
      </c>
      <c r="G11" s="94">
        <v>80</v>
      </c>
      <c r="H11" s="80"/>
    </row>
    <row r="12" spans="1:11" ht="20.100000000000001" customHeight="1" x14ac:dyDescent="0.2">
      <c r="A12" s="90"/>
      <c r="B12" s="91"/>
      <c r="C12" s="92"/>
      <c r="D12" s="93"/>
      <c r="E12" s="93"/>
      <c r="F12" s="93">
        <f t="shared" ref="F12:F29" si="0">+E12-D12</f>
        <v>0</v>
      </c>
      <c r="G12" s="94"/>
      <c r="H12" s="80"/>
    </row>
    <row r="13" spans="1:11" ht="20.100000000000001" customHeight="1" x14ac:dyDescent="0.2">
      <c r="A13" s="90"/>
      <c r="B13" s="91"/>
      <c r="C13" s="92"/>
      <c r="D13" s="93"/>
      <c r="E13" s="93"/>
      <c r="F13" s="93">
        <f t="shared" si="0"/>
        <v>0</v>
      </c>
      <c r="G13" s="94"/>
      <c r="H13" s="80"/>
    </row>
    <row r="14" spans="1:11" ht="20.100000000000001" customHeight="1" x14ac:dyDescent="0.2">
      <c r="A14" s="90"/>
      <c r="B14" s="91"/>
      <c r="C14" s="92"/>
      <c r="D14" s="93"/>
      <c r="E14" s="93"/>
      <c r="F14" s="93">
        <f t="shared" si="0"/>
        <v>0</v>
      </c>
      <c r="G14" s="94"/>
      <c r="H14" s="80"/>
    </row>
    <row r="15" spans="1:11" ht="20.100000000000001" customHeight="1" x14ac:dyDescent="0.2">
      <c r="A15" s="90"/>
      <c r="B15" s="91"/>
      <c r="C15" s="92"/>
      <c r="D15" s="93"/>
      <c r="E15" s="93"/>
      <c r="F15" s="93">
        <f t="shared" si="0"/>
        <v>0</v>
      </c>
      <c r="G15" s="94"/>
      <c r="H15" s="80"/>
    </row>
    <row r="16" spans="1:11" ht="20.100000000000001" customHeight="1" x14ac:dyDescent="0.2">
      <c r="A16" s="90"/>
      <c r="B16" s="91"/>
      <c r="C16" s="92"/>
      <c r="D16" s="93"/>
      <c r="E16" s="93"/>
      <c r="F16" s="93">
        <f t="shared" si="0"/>
        <v>0</v>
      </c>
      <c r="G16" s="94"/>
      <c r="H16" s="80"/>
    </row>
    <row r="17" spans="1:8" ht="20.100000000000001" customHeight="1" x14ac:dyDescent="0.2">
      <c r="A17" s="90"/>
      <c r="B17" s="91"/>
      <c r="C17" s="92"/>
      <c r="D17" s="93"/>
      <c r="E17" s="93"/>
      <c r="F17" s="93">
        <f t="shared" si="0"/>
        <v>0</v>
      </c>
      <c r="G17" s="94"/>
      <c r="H17" s="80"/>
    </row>
    <row r="18" spans="1:8" ht="20.100000000000001" customHeight="1" x14ac:dyDescent="0.2">
      <c r="A18" s="90"/>
      <c r="B18" s="91"/>
      <c r="C18" s="92"/>
      <c r="D18" s="93"/>
      <c r="E18" s="93"/>
      <c r="F18" s="93">
        <f t="shared" si="0"/>
        <v>0</v>
      </c>
      <c r="G18" s="94"/>
      <c r="H18" s="80"/>
    </row>
    <row r="19" spans="1:8" ht="20.100000000000001" customHeight="1" x14ac:dyDescent="0.2">
      <c r="A19" s="90"/>
      <c r="B19" s="90"/>
      <c r="C19" s="95"/>
      <c r="D19" s="93"/>
      <c r="E19" s="93"/>
      <c r="F19" s="93">
        <f t="shared" si="0"/>
        <v>0</v>
      </c>
      <c r="G19" s="94"/>
      <c r="H19" s="80"/>
    </row>
    <row r="20" spans="1:8" ht="20.100000000000001" customHeight="1" x14ac:dyDescent="0.2">
      <c r="A20" s="90"/>
      <c r="B20" s="90"/>
      <c r="C20" s="95"/>
      <c r="D20" s="93"/>
      <c r="E20" s="93"/>
      <c r="F20" s="93">
        <f t="shared" si="0"/>
        <v>0</v>
      </c>
      <c r="G20" s="94"/>
      <c r="H20" s="80"/>
    </row>
    <row r="21" spans="1:8" ht="20.100000000000001" customHeight="1" x14ac:dyDescent="0.2">
      <c r="A21" s="90"/>
      <c r="B21" s="91"/>
      <c r="C21" s="92"/>
      <c r="D21" s="93"/>
      <c r="E21" s="93"/>
      <c r="F21" s="93">
        <f t="shared" si="0"/>
        <v>0</v>
      </c>
      <c r="G21" s="94"/>
      <c r="H21" s="80"/>
    </row>
    <row r="22" spans="1:8" ht="20.100000000000001" customHeight="1" x14ac:dyDescent="0.2">
      <c r="A22" s="90"/>
      <c r="B22" s="96"/>
      <c r="C22" s="97"/>
      <c r="D22" s="93"/>
      <c r="E22" s="93"/>
      <c r="F22" s="93">
        <f t="shared" si="0"/>
        <v>0</v>
      </c>
      <c r="G22" s="94"/>
      <c r="H22" s="80"/>
    </row>
    <row r="23" spans="1:8" ht="20.100000000000001" customHeight="1" x14ac:dyDescent="0.2">
      <c r="A23" s="90"/>
      <c r="B23" s="90"/>
      <c r="C23" s="95"/>
      <c r="D23" s="93"/>
      <c r="E23" s="93"/>
      <c r="F23" s="93">
        <f t="shared" si="0"/>
        <v>0</v>
      </c>
      <c r="G23" s="94"/>
      <c r="H23" s="80"/>
    </row>
    <row r="24" spans="1:8" ht="20.100000000000001" customHeight="1" x14ac:dyDescent="0.2">
      <c r="A24" s="90"/>
      <c r="B24" s="90"/>
      <c r="C24" s="95"/>
      <c r="D24" s="93"/>
      <c r="E24" s="93"/>
      <c r="F24" s="93">
        <f t="shared" si="0"/>
        <v>0</v>
      </c>
      <c r="G24" s="94"/>
      <c r="H24" s="80"/>
    </row>
    <row r="25" spans="1:8" ht="20.100000000000001" customHeight="1" x14ac:dyDescent="0.2">
      <c r="A25" s="90"/>
      <c r="B25" s="91"/>
      <c r="C25" s="92"/>
      <c r="D25" s="93"/>
      <c r="E25" s="93"/>
      <c r="F25" s="93">
        <f t="shared" si="0"/>
        <v>0</v>
      </c>
      <c r="G25" s="94"/>
      <c r="H25" s="80"/>
    </row>
    <row r="26" spans="1:8" ht="20.100000000000001" customHeight="1" x14ac:dyDescent="0.2">
      <c r="A26" s="90"/>
      <c r="B26" s="91"/>
      <c r="C26" s="92"/>
      <c r="D26" s="93"/>
      <c r="E26" s="93"/>
      <c r="F26" s="93">
        <f t="shared" si="0"/>
        <v>0</v>
      </c>
      <c r="G26" s="94"/>
      <c r="H26" s="80"/>
    </row>
    <row r="27" spans="1:8" ht="20.100000000000001" customHeight="1" x14ac:dyDescent="0.2">
      <c r="A27" s="90"/>
      <c r="B27" s="91"/>
      <c r="C27" s="92"/>
      <c r="D27" s="93"/>
      <c r="E27" s="93"/>
      <c r="F27" s="93">
        <f t="shared" si="0"/>
        <v>0</v>
      </c>
      <c r="G27" s="94"/>
      <c r="H27" s="80"/>
    </row>
    <row r="28" spans="1:8" ht="20.100000000000001" customHeight="1" x14ac:dyDescent="0.2">
      <c r="A28" s="90"/>
      <c r="B28" s="91"/>
      <c r="C28" s="92"/>
      <c r="D28" s="93"/>
      <c r="E28" s="93"/>
      <c r="F28" s="93">
        <f t="shared" si="0"/>
        <v>0</v>
      </c>
      <c r="G28" s="94"/>
      <c r="H28" s="80"/>
    </row>
    <row r="29" spans="1:8" ht="20.100000000000001" customHeight="1" x14ac:dyDescent="0.2">
      <c r="A29" s="104" t="s">
        <v>221</v>
      </c>
      <c r="B29" s="104"/>
      <c r="C29" s="98"/>
      <c r="D29" s="93">
        <f>SUM(D11:D28)</f>
        <v>180</v>
      </c>
      <c r="E29" s="98">
        <f>SUM(E11:E28)</f>
        <v>180</v>
      </c>
      <c r="F29" s="98">
        <f t="shared" si="0"/>
        <v>0</v>
      </c>
      <c r="G29" s="98">
        <f>SUM(G11:G28)</f>
        <v>80</v>
      </c>
      <c r="H29" s="80"/>
    </row>
    <row r="30" spans="1:8" ht="20.100000000000001" customHeight="1" x14ac:dyDescent="0.2"/>
    <row r="31" spans="1:8" ht="20.100000000000001" customHeight="1" x14ac:dyDescent="0.2"/>
    <row r="32" spans="1:8" ht="20.100000000000001" customHeight="1" x14ac:dyDescent="0.2"/>
    <row r="33" ht="20.100000000000001" customHeight="1" x14ac:dyDescent="0.2"/>
  </sheetData>
  <mergeCells count="4">
    <mergeCell ref="A9:A10"/>
    <mergeCell ref="B9:B10"/>
    <mergeCell ref="C9:F9"/>
    <mergeCell ref="A29:B29"/>
  </mergeCells>
  <printOptions horizontalCentered="1" verticalCentered="1"/>
  <pageMargins left="0.43307086614173229" right="0.6692913385826772" top="0.98425196850393704" bottom="0.86614173228346458" header="0.51181102362204722" footer="0.31496062992125984"/>
  <pageSetup paperSize="9" scale="74" orientation="landscape" r:id="rId1"/>
  <headerFooter alignWithMargins="0">
    <oddHeader>&amp;L&amp;"Arial CE,Félkövér"
&amp;"Arial CE,Normál"intézet, intézmény megnevezése
&amp;C
&amp;"Arial CE,Félkövér"&amp;12Tervezési munkalap
2013. évi  elemi költségvetéshez&amp;RKészítette:..............................
Ellenőrizte:..............................</oddHeader>
    <oddFooter xml:space="preserve">&amp;LDátum:&amp;RLáttam: .................................                                         
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Normal="100" workbookViewId="0">
      <selection activeCell="D5" sqref="D5"/>
    </sheetView>
  </sheetViews>
  <sheetFormatPr defaultRowHeight="12.75" x14ac:dyDescent="0.2"/>
  <cols>
    <col min="1" max="1" width="3.7109375" style="54" bestFit="1" customWidth="1"/>
    <col min="2" max="2" width="60.85546875" style="54" bestFit="1" customWidth="1"/>
    <col min="3" max="3" width="15.28515625" style="54" customWidth="1"/>
    <col min="4" max="4" width="15.140625" style="54" customWidth="1"/>
    <col min="5" max="5" width="12.85546875" style="79" customWidth="1"/>
    <col min="6" max="6" width="15.140625" style="54" customWidth="1"/>
    <col min="7" max="16384" width="9.140625" style="54"/>
  </cols>
  <sheetData>
    <row r="1" spans="1:6" ht="15.75" x14ac:dyDescent="0.25">
      <c r="B1" s="55"/>
      <c r="E1" s="56" t="s">
        <v>28</v>
      </c>
    </row>
    <row r="2" spans="1:6" ht="51" x14ac:dyDescent="0.2">
      <c r="A2" s="57"/>
      <c r="B2" s="58" t="s">
        <v>101</v>
      </c>
      <c r="C2" s="24" t="s">
        <v>29</v>
      </c>
      <c r="D2" s="24" t="s">
        <v>25</v>
      </c>
      <c r="E2" s="25" t="s">
        <v>102</v>
      </c>
      <c r="F2" s="24" t="s">
        <v>31</v>
      </c>
    </row>
    <row r="3" spans="1:6" s="63" customFormat="1" ht="15.95" customHeight="1" x14ac:dyDescent="0.25">
      <c r="A3" s="59" t="s">
        <v>103</v>
      </c>
      <c r="B3" s="60" t="s">
        <v>104</v>
      </c>
      <c r="C3" s="61">
        <v>633982</v>
      </c>
      <c r="D3" s="61">
        <v>633982</v>
      </c>
      <c r="E3" s="62">
        <f>+D3-C3</f>
        <v>0</v>
      </c>
      <c r="F3" s="61">
        <v>567830</v>
      </c>
    </row>
    <row r="4" spans="1:6" s="63" customFormat="1" ht="15.95" customHeight="1" x14ac:dyDescent="0.25">
      <c r="A4" s="59" t="s">
        <v>105</v>
      </c>
      <c r="B4" s="60" t="s">
        <v>106</v>
      </c>
      <c r="C4" s="61">
        <v>101142</v>
      </c>
      <c r="D4" s="61">
        <v>101142</v>
      </c>
      <c r="E4" s="62">
        <f t="shared" ref="E4:E55" si="0">+D4-C4</f>
        <v>0</v>
      </c>
      <c r="F4" s="61">
        <v>86633</v>
      </c>
    </row>
    <row r="5" spans="1:6" s="63" customFormat="1" ht="15.95" customHeight="1" x14ac:dyDescent="0.25">
      <c r="A5" s="59" t="s">
        <v>107</v>
      </c>
      <c r="B5" s="60" t="s">
        <v>108</v>
      </c>
      <c r="C5" s="61">
        <v>11565</v>
      </c>
      <c r="D5" s="61">
        <v>11565</v>
      </c>
      <c r="E5" s="62">
        <f t="shared" si="0"/>
        <v>0</v>
      </c>
      <c r="F5" s="61">
        <v>8251</v>
      </c>
    </row>
    <row r="6" spans="1:6" s="63" customFormat="1" ht="15.95" customHeight="1" x14ac:dyDescent="0.25">
      <c r="A6" s="59" t="s">
        <v>109</v>
      </c>
      <c r="B6" s="60" t="s">
        <v>110</v>
      </c>
      <c r="C6" s="61">
        <v>36812</v>
      </c>
      <c r="D6" s="61">
        <v>36812</v>
      </c>
      <c r="E6" s="62">
        <f t="shared" si="0"/>
        <v>0</v>
      </c>
      <c r="F6" s="61">
        <v>38023</v>
      </c>
    </row>
    <row r="7" spans="1:6" s="63" customFormat="1" ht="15.95" customHeight="1" x14ac:dyDescent="0.25">
      <c r="A7" s="59" t="s">
        <v>111</v>
      </c>
      <c r="B7" s="60" t="s">
        <v>112</v>
      </c>
      <c r="C7" s="61">
        <v>79726</v>
      </c>
      <c r="D7" s="61">
        <v>79726</v>
      </c>
      <c r="E7" s="62">
        <f t="shared" si="0"/>
        <v>0</v>
      </c>
      <c r="F7" s="61">
        <v>56033</v>
      </c>
    </row>
    <row r="8" spans="1:6" s="63" customFormat="1" ht="15.95" customHeight="1" x14ac:dyDescent="0.25">
      <c r="A8" s="59" t="s">
        <v>113</v>
      </c>
      <c r="B8" s="60" t="s">
        <v>114</v>
      </c>
      <c r="C8" s="61">
        <v>0</v>
      </c>
      <c r="D8" s="61">
        <v>0</v>
      </c>
      <c r="E8" s="62">
        <f t="shared" si="0"/>
        <v>0</v>
      </c>
      <c r="F8" s="61">
        <v>0</v>
      </c>
    </row>
    <row r="9" spans="1:6" s="66" customFormat="1" ht="15.95" customHeight="1" x14ac:dyDescent="0.25">
      <c r="A9" s="64" t="s">
        <v>115</v>
      </c>
      <c r="B9" s="65" t="s">
        <v>116</v>
      </c>
      <c r="C9" s="61">
        <f>SUM(C3:C8)</f>
        <v>863227</v>
      </c>
      <c r="D9" s="61">
        <f>SUM(D3:D8)</f>
        <v>863227</v>
      </c>
      <c r="E9" s="61">
        <f t="shared" si="0"/>
        <v>0</v>
      </c>
      <c r="F9" s="61">
        <f>SUM(F3:F8)</f>
        <v>756770</v>
      </c>
    </row>
    <row r="10" spans="1:6" s="63" customFormat="1" ht="15.95" customHeight="1" x14ac:dyDescent="0.25">
      <c r="A10" s="59" t="s">
        <v>117</v>
      </c>
      <c r="B10" s="60" t="s">
        <v>118</v>
      </c>
      <c r="C10" s="61">
        <v>0</v>
      </c>
      <c r="D10" s="61">
        <v>0</v>
      </c>
      <c r="E10" s="62">
        <f t="shared" si="0"/>
        <v>0</v>
      </c>
      <c r="F10" s="61">
        <v>0</v>
      </c>
    </row>
    <row r="11" spans="1:6" s="66" customFormat="1" ht="15.95" customHeight="1" x14ac:dyDescent="0.25">
      <c r="A11" s="64" t="s">
        <v>119</v>
      </c>
      <c r="B11" s="65" t="s">
        <v>120</v>
      </c>
      <c r="C11" s="61">
        <f>C9+C10</f>
        <v>863227</v>
      </c>
      <c r="D11" s="61">
        <f>D9+D10</f>
        <v>863227</v>
      </c>
      <c r="E11" s="61">
        <f t="shared" si="0"/>
        <v>0</v>
      </c>
      <c r="F11" s="61">
        <f>F9+F10</f>
        <v>756770</v>
      </c>
    </row>
    <row r="12" spans="1:6" s="63" customFormat="1" ht="16.5" customHeight="1" x14ac:dyDescent="0.2">
      <c r="A12" s="59" t="s">
        <v>121</v>
      </c>
      <c r="B12" s="60" t="s">
        <v>122</v>
      </c>
      <c r="C12" s="67"/>
      <c r="D12" s="67"/>
      <c r="E12" s="68">
        <f t="shared" si="0"/>
        <v>0</v>
      </c>
      <c r="F12" s="67"/>
    </row>
    <row r="13" spans="1:6" s="63" customFormat="1" ht="15.95" customHeight="1" x14ac:dyDescent="0.2">
      <c r="A13" s="59" t="s">
        <v>123</v>
      </c>
      <c r="B13" s="60" t="s">
        <v>124</v>
      </c>
      <c r="C13" s="67"/>
      <c r="D13" s="67"/>
      <c r="E13" s="68">
        <f t="shared" si="0"/>
        <v>0</v>
      </c>
      <c r="F13" s="67"/>
    </row>
    <row r="14" spans="1:6" s="63" customFormat="1" ht="15.95" customHeight="1" x14ac:dyDescent="0.2">
      <c r="A14" s="59" t="s">
        <v>125</v>
      </c>
      <c r="B14" s="60" t="s">
        <v>126</v>
      </c>
      <c r="C14" s="69">
        <f>+'[1]0212'!E28</f>
        <v>33521</v>
      </c>
      <c r="D14" s="69">
        <f>+'[1]0212'!F28</f>
        <v>30907</v>
      </c>
      <c r="E14" s="62">
        <f t="shared" si="0"/>
        <v>-2614</v>
      </c>
      <c r="F14" s="69">
        <f>+'[1]0212'!H28</f>
        <v>37657</v>
      </c>
    </row>
    <row r="15" spans="1:6" s="63" customFormat="1" ht="15.95" customHeight="1" x14ac:dyDescent="0.2">
      <c r="A15" s="59" t="s">
        <v>127</v>
      </c>
      <c r="B15" s="60" t="s">
        <v>128</v>
      </c>
      <c r="C15" s="69">
        <f>+'[1]0213'!E27</f>
        <v>0</v>
      </c>
      <c r="D15" s="69">
        <f>+'[1]0213'!F27</f>
        <v>0</v>
      </c>
      <c r="E15" s="62">
        <f t="shared" si="0"/>
        <v>0</v>
      </c>
      <c r="F15" s="69">
        <f>+'[1]0213'!H27</f>
        <v>60665</v>
      </c>
    </row>
    <row r="16" spans="1:6" s="66" customFormat="1" ht="15.95" customHeight="1" x14ac:dyDescent="0.25">
      <c r="A16" s="64" t="s">
        <v>129</v>
      </c>
      <c r="B16" s="65" t="s">
        <v>130</v>
      </c>
      <c r="C16" s="61">
        <f>C12+C13+C14+C15</f>
        <v>33521</v>
      </c>
      <c r="D16" s="61">
        <f>D12+D13+D14+D15</f>
        <v>30907</v>
      </c>
      <c r="E16" s="61">
        <f t="shared" si="0"/>
        <v>-2614</v>
      </c>
      <c r="F16" s="61">
        <f>F12+F13+F14+F15</f>
        <v>98322</v>
      </c>
    </row>
    <row r="17" spans="1:6" s="63" customFormat="1" ht="15.95" customHeight="1" x14ac:dyDescent="0.2">
      <c r="A17" s="59" t="s">
        <v>131</v>
      </c>
      <c r="B17" s="60" t="s">
        <v>132</v>
      </c>
      <c r="C17" s="69">
        <f>+'[1]0215'!E28</f>
        <v>0</v>
      </c>
      <c r="D17" s="69">
        <f>+'[1]0215'!F28</f>
        <v>0</v>
      </c>
      <c r="E17" s="62">
        <f t="shared" si="0"/>
        <v>0</v>
      </c>
      <c r="F17" s="69">
        <f>+'[1]0215'!H28</f>
        <v>0</v>
      </c>
    </row>
    <row r="18" spans="1:6" s="66" customFormat="1" ht="15.95" customHeight="1" x14ac:dyDescent="0.25">
      <c r="A18" s="64" t="s">
        <v>133</v>
      </c>
      <c r="B18" s="65" t="s">
        <v>134</v>
      </c>
      <c r="C18" s="61">
        <f>C16+C17</f>
        <v>33521</v>
      </c>
      <c r="D18" s="61">
        <f>D16+D17</f>
        <v>30907</v>
      </c>
      <c r="E18" s="61">
        <f t="shared" si="0"/>
        <v>-2614</v>
      </c>
      <c r="F18" s="61">
        <f>F16+F17</f>
        <v>98322</v>
      </c>
    </row>
    <row r="19" spans="1:6" s="63" customFormat="1" ht="15.95" customHeight="1" x14ac:dyDescent="0.2">
      <c r="A19" s="59" t="s">
        <v>135</v>
      </c>
      <c r="B19" s="70" t="s">
        <v>136</v>
      </c>
      <c r="C19" s="71"/>
      <c r="D19" s="71"/>
      <c r="E19" s="68">
        <f t="shared" si="0"/>
        <v>0</v>
      </c>
      <c r="F19" s="71"/>
    </row>
    <row r="20" spans="1:6" s="63" customFormat="1" ht="15" customHeight="1" x14ac:dyDescent="0.2">
      <c r="A20" s="59" t="s">
        <v>137</v>
      </c>
      <c r="B20" s="60" t="s">
        <v>138</v>
      </c>
      <c r="C20" s="67"/>
      <c r="D20" s="67"/>
      <c r="E20" s="68">
        <f t="shared" si="0"/>
        <v>0</v>
      </c>
      <c r="F20" s="67"/>
    </row>
    <row r="21" spans="1:6" s="63" customFormat="1" ht="15.95" customHeight="1" x14ac:dyDescent="0.2">
      <c r="A21" s="72" t="s">
        <v>139</v>
      </c>
      <c r="B21" s="60" t="s">
        <v>140</v>
      </c>
      <c r="C21" s="69">
        <f>+'[1]0219'!D63</f>
        <v>8662</v>
      </c>
      <c r="D21" s="69">
        <f>+'[1]0219'!E63</f>
        <v>8348</v>
      </c>
      <c r="E21" s="62">
        <f t="shared" si="0"/>
        <v>-314</v>
      </c>
      <c r="F21" s="69">
        <f>+'[1]0219'!G63</f>
        <v>12180</v>
      </c>
    </row>
    <row r="22" spans="1:6" s="63" customFormat="1" ht="15.95" customHeight="1" x14ac:dyDescent="0.2">
      <c r="A22" s="59" t="s">
        <v>141</v>
      </c>
      <c r="B22" s="60" t="s">
        <v>142</v>
      </c>
      <c r="C22" s="69">
        <f>+'[1]0220'!E28</f>
        <v>378.35</v>
      </c>
      <c r="D22" s="69">
        <f>+'[1]0220'!F28</f>
        <v>378</v>
      </c>
      <c r="E22" s="62">
        <f t="shared" si="0"/>
        <v>-0.35000000000002274</v>
      </c>
      <c r="F22" s="69">
        <f>+'[1]0220'!H28</f>
        <v>435</v>
      </c>
    </row>
    <row r="23" spans="1:6" s="63" customFormat="1" ht="15.95" customHeight="1" x14ac:dyDescent="0.2">
      <c r="A23" s="59" t="s">
        <v>143</v>
      </c>
      <c r="B23" s="60" t="s">
        <v>144</v>
      </c>
      <c r="C23" s="69">
        <f>+'[1]0221'!E28</f>
        <v>0</v>
      </c>
      <c r="D23" s="69">
        <f>+'[1]0221'!F28</f>
        <v>0</v>
      </c>
      <c r="E23" s="62">
        <f t="shared" si="0"/>
        <v>0</v>
      </c>
      <c r="F23" s="69">
        <f>+'[1]0221'!H28</f>
        <v>2987</v>
      </c>
    </row>
    <row r="24" spans="1:6" s="63" customFormat="1" ht="15.95" customHeight="1" x14ac:dyDescent="0.2">
      <c r="A24" s="72" t="s">
        <v>145</v>
      </c>
      <c r="B24" s="60" t="s">
        <v>146</v>
      </c>
      <c r="C24" s="69">
        <f>+'[1]0222'!E28</f>
        <v>254</v>
      </c>
      <c r="D24" s="69">
        <f>+'[1]0222'!F28</f>
        <v>254</v>
      </c>
      <c r="E24" s="62">
        <f t="shared" si="0"/>
        <v>0</v>
      </c>
      <c r="F24" s="69">
        <f>+'[1]0222'!H28</f>
        <v>38985</v>
      </c>
    </row>
    <row r="25" spans="1:6" s="66" customFormat="1" ht="15.95" customHeight="1" x14ac:dyDescent="0.25">
      <c r="A25" s="64" t="s">
        <v>147</v>
      </c>
      <c r="B25" s="65" t="s">
        <v>148</v>
      </c>
      <c r="C25" s="61">
        <f>SUM(C20:C24)</f>
        <v>9294.35</v>
      </c>
      <c r="D25" s="61">
        <f>SUM(D20:D24)</f>
        <v>8980</v>
      </c>
      <c r="E25" s="61">
        <f t="shared" si="0"/>
        <v>-314.35000000000036</v>
      </c>
      <c r="F25" s="61">
        <f>SUM(F20:F24)</f>
        <v>54587</v>
      </c>
    </row>
    <row r="26" spans="1:6" s="63" customFormat="1" ht="15.95" customHeight="1" x14ac:dyDescent="0.2">
      <c r="A26" s="59" t="s">
        <v>149</v>
      </c>
      <c r="B26" s="60" t="s">
        <v>150</v>
      </c>
      <c r="C26" s="69">
        <f>+'[1]0224'!E28</f>
        <v>0</v>
      </c>
      <c r="D26" s="69">
        <f>+'[1]0224'!F28</f>
        <v>0</v>
      </c>
      <c r="E26" s="62">
        <f t="shared" si="0"/>
        <v>0</v>
      </c>
      <c r="F26" s="69">
        <f>+'[1]0224'!H28</f>
        <v>0</v>
      </c>
    </row>
    <row r="27" spans="1:6" s="66" customFormat="1" ht="15.95" customHeight="1" x14ac:dyDescent="0.25">
      <c r="A27" s="64" t="s">
        <v>151</v>
      </c>
      <c r="B27" s="65" t="s">
        <v>152</v>
      </c>
      <c r="C27" s="61">
        <f>C26+C25</f>
        <v>9294.35</v>
      </c>
      <c r="D27" s="61">
        <f>D26+D25</f>
        <v>8980</v>
      </c>
      <c r="E27" s="61">
        <f t="shared" si="0"/>
        <v>-314.35000000000036</v>
      </c>
      <c r="F27" s="61">
        <f>F26+F25</f>
        <v>54587</v>
      </c>
    </row>
    <row r="28" spans="1:6" s="63" customFormat="1" ht="15.95" customHeight="1" x14ac:dyDescent="0.2">
      <c r="A28" s="59" t="s">
        <v>153</v>
      </c>
      <c r="B28" s="60" t="s">
        <v>154</v>
      </c>
      <c r="C28" s="69">
        <f>+'[1]0226'!E28</f>
        <v>29664</v>
      </c>
      <c r="D28" s="69">
        <f>+'[1]0226'!F28</f>
        <v>29664</v>
      </c>
      <c r="E28" s="62">
        <f t="shared" si="0"/>
        <v>0</v>
      </c>
      <c r="F28" s="69">
        <f>+'[1]0226'!H28</f>
        <v>17619</v>
      </c>
    </row>
    <row r="29" spans="1:6" s="63" customFormat="1" ht="15.95" customHeight="1" x14ac:dyDescent="0.2">
      <c r="A29" s="59" t="s">
        <v>155</v>
      </c>
      <c r="B29" s="60" t="s">
        <v>156</v>
      </c>
      <c r="C29" s="69">
        <f>+'[1]0227'!E28</f>
        <v>39904</v>
      </c>
      <c r="D29" s="69">
        <f>+'[1]0227'!F28</f>
        <v>39904</v>
      </c>
      <c r="E29" s="62">
        <f t="shared" si="0"/>
        <v>0</v>
      </c>
      <c r="F29" s="69">
        <f>+'[1]0227'!H28</f>
        <v>3770</v>
      </c>
    </row>
    <row r="30" spans="1:6" s="63" customFormat="1" ht="15.95" customHeight="1" x14ac:dyDescent="0.2">
      <c r="A30" s="72" t="s">
        <v>157</v>
      </c>
      <c r="B30" s="60" t="s">
        <v>158</v>
      </c>
      <c r="C30" s="69">
        <f>+'[1]0228'!E24</f>
        <v>12445</v>
      </c>
      <c r="D30" s="69">
        <f>+'[1]0228'!E24</f>
        <v>12445</v>
      </c>
      <c r="E30" s="62">
        <f t="shared" si="0"/>
        <v>0</v>
      </c>
      <c r="F30" s="69">
        <f>+'[1]0228'!G24</f>
        <v>10895</v>
      </c>
    </row>
    <row r="31" spans="1:6" s="63" customFormat="1" ht="15.95" customHeight="1" x14ac:dyDescent="0.2">
      <c r="A31" s="59" t="s">
        <v>159</v>
      </c>
      <c r="B31" s="60" t="s">
        <v>160</v>
      </c>
      <c r="C31" s="67"/>
      <c r="D31" s="67"/>
      <c r="E31" s="68"/>
      <c r="F31" s="67">
        <v>32962</v>
      </c>
    </row>
    <row r="32" spans="1:6" s="63" customFormat="1" ht="15.95" customHeight="1" x14ac:dyDescent="0.2">
      <c r="A32" s="59" t="s">
        <v>161</v>
      </c>
      <c r="B32" s="60" t="s">
        <v>162</v>
      </c>
      <c r="C32" s="69">
        <f>+'[1]0230'!D24</f>
        <v>1508</v>
      </c>
      <c r="D32" s="69">
        <f>+'[1]0230'!E24</f>
        <v>1508</v>
      </c>
      <c r="E32" s="62">
        <f t="shared" si="0"/>
        <v>0</v>
      </c>
      <c r="F32" s="69">
        <f>+'[1]0230'!G24</f>
        <v>11368</v>
      </c>
    </row>
    <row r="33" spans="1:6" s="66" customFormat="1" ht="15.95" customHeight="1" x14ac:dyDescent="0.25">
      <c r="A33" s="64" t="s">
        <v>163</v>
      </c>
      <c r="B33" s="65" t="s">
        <v>164</v>
      </c>
      <c r="C33" s="61">
        <f>SUM(C28:C32)</f>
        <v>83521</v>
      </c>
      <c r="D33" s="61">
        <f>SUM(D28:D32)</f>
        <v>83521</v>
      </c>
      <c r="E33" s="61">
        <f t="shared" si="0"/>
        <v>0</v>
      </c>
      <c r="F33" s="61">
        <f>SUM(F28:F32)</f>
        <v>76614</v>
      </c>
    </row>
    <row r="34" spans="1:6" s="63" customFormat="1" ht="15.95" customHeight="1" x14ac:dyDescent="0.2">
      <c r="A34" s="59" t="s">
        <v>165</v>
      </c>
      <c r="B34" s="60" t="s">
        <v>166</v>
      </c>
      <c r="C34" s="69">
        <f>+'[1]0232'!E21</f>
        <v>0</v>
      </c>
      <c r="D34" s="69">
        <f>+'[1]0232'!F21</f>
        <v>0</v>
      </c>
      <c r="E34" s="62">
        <f t="shared" si="0"/>
        <v>0</v>
      </c>
      <c r="F34" s="69">
        <f>+'[1]0232'!H21</f>
        <v>0</v>
      </c>
    </row>
    <row r="35" spans="1:6" s="66" customFormat="1" ht="15.95" customHeight="1" x14ac:dyDescent="0.25">
      <c r="A35" s="64" t="s">
        <v>167</v>
      </c>
      <c r="B35" s="65" t="s">
        <v>168</v>
      </c>
      <c r="C35" s="61">
        <f>C34+C33</f>
        <v>83521</v>
      </c>
      <c r="D35" s="61">
        <f>D34+D33</f>
        <v>83521</v>
      </c>
      <c r="E35" s="61">
        <f t="shared" si="0"/>
        <v>0</v>
      </c>
      <c r="F35" s="61">
        <f>F34+F33</f>
        <v>76614</v>
      </c>
    </row>
    <row r="36" spans="1:6" s="63" customFormat="1" ht="15.95" customHeight="1" x14ac:dyDescent="0.2">
      <c r="A36" s="72" t="s">
        <v>169</v>
      </c>
      <c r="B36" s="60" t="s">
        <v>170</v>
      </c>
      <c r="C36" s="69">
        <f>+'[1]0234'!E23</f>
        <v>3065</v>
      </c>
      <c r="D36" s="69">
        <f>+'[1]0234'!F23</f>
        <v>3065</v>
      </c>
      <c r="E36" s="62">
        <f t="shared" si="0"/>
        <v>0</v>
      </c>
      <c r="F36" s="69">
        <f>+'[1]0234'!H23</f>
        <v>8405</v>
      </c>
    </row>
    <row r="37" spans="1:6" s="63" customFormat="1" ht="15.95" customHeight="1" x14ac:dyDescent="0.2">
      <c r="A37" s="59" t="s">
        <v>171</v>
      </c>
      <c r="B37" s="60" t="s">
        <v>172</v>
      </c>
      <c r="C37" s="69">
        <f>+'[1]0235'!E28</f>
        <v>0</v>
      </c>
      <c r="D37" s="69">
        <f>+'[1]0235'!F28</f>
        <v>0</v>
      </c>
      <c r="E37" s="62">
        <f t="shared" si="0"/>
        <v>0</v>
      </c>
      <c r="F37" s="69">
        <f>+'[1]0235'!H28</f>
        <v>0</v>
      </c>
    </row>
    <row r="38" spans="1:6" s="66" customFormat="1" ht="15.95" customHeight="1" x14ac:dyDescent="0.25">
      <c r="A38" s="64" t="s">
        <v>173</v>
      </c>
      <c r="B38" s="65" t="s">
        <v>174</v>
      </c>
      <c r="C38" s="61">
        <f>C37+C36</f>
        <v>3065</v>
      </c>
      <c r="D38" s="61">
        <f>D37+D36</f>
        <v>3065</v>
      </c>
      <c r="E38" s="61">
        <f t="shared" si="0"/>
        <v>0</v>
      </c>
      <c r="F38" s="61">
        <f>F37+F36</f>
        <v>8405</v>
      </c>
    </row>
    <row r="39" spans="1:6" s="63" customFormat="1" ht="15.95" customHeight="1" x14ac:dyDescent="0.2">
      <c r="A39" s="72" t="s">
        <v>175</v>
      </c>
      <c r="B39" s="60" t="s">
        <v>176</v>
      </c>
      <c r="C39" s="69">
        <f>+'[1]0237'!E28</f>
        <v>0</v>
      </c>
      <c r="D39" s="69">
        <f>+'[1]0237'!F28</f>
        <v>0</v>
      </c>
      <c r="E39" s="62">
        <f t="shared" si="0"/>
        <v>0</v>
      </c>
      <c r="F39" s="69">
        <f>+'[1]0237'!H28</f>
        <v>0</v>
      </c>
    </row>
    <row r="40" spans="1:6" s="63" customFormat="1" ht="15.95" customHeight="1" x14ac:dyDescent="0.2">
      <c r="A40" s="59" t="s">
        <v>177</v>
      </c>
      <c r="B40" s="60" t="s">
        <v>178</v>
      </c>
      <c r="C40" s="69">
        <f>+'[1]0238'!E22</f>
        <v>0</v>
      </c>
      <c r="D40" s="69">
        <f>+'[1]0238'!F22</f>
        <v>0</v>
      </c>
      <c r="E40" s="62">
        <f t="shared" si="0"/>
        <v>0</v>
      </c>
      <c r="F40" s="69">
        <f>+'[1]0238'!H22</f>
        <v>0</v>
      </c>
    </row>
    <row r="41" spans="1:6" s="66" customFormat="1" ht="15.95" customHeight="1" x14ac:dyDescent="0.25">
      <c r="A41" s="64" t="s">
        <v>179</v>
      </c>
      <c r="B41" s="65" t="s">
        <v>180</v>
      </c>
      <c r="C41" s="61">
        <f>C40+C39</f>
        <v>0</v>
      </c>
      <c r="D41" s="61">
        <f>D40+D39</f>
        <v>0</v>
      </c>
      <c r="E41" s="61">
        <f t="shared" si="0"/>
        <v>0</v>
      </c>
      <c r="F41" s="61">
        <f>F40+F39</f>
        <v>0</v>
      </c>
    </row>
    <row r="42" spans="1:6" s="66" customFormat="1" ht="15.95" customHeight="1" x14ac:dyDescent="0.25">
      <c r="A42" s="64" t="s">
        <v>181</v>
      </c>
      <c r="B42" s="65" t="s">
        <v>182</v>
      </c>
      <c r="C42" s="61">
        <f>C16+C25+C33+C36+C39</f>
        <v>129401.35</v>
      </c>
      <c r="D42" s="61">
        <f>D16+D25+D33+D36+D39</f>
        <v>126473</v>
      </c>
      <c r="E42" s="61">
        <f t="shared" si="0"/>
        <v>-2928.3500000000058</v>
      </c>
      <c r="F42" s="61">
        <f>F16+F25+F33+F36+F39</f>
        <v>237928</v>
      </c>
    </row>
    <row r="43" spans="1:6" s="66" customFormat="1" ht="15.95" customHeight="1" x14ac:dyDescent="0.25">
      <c r="A43" s="64" t="s">
        <v>183</v>
      </c>
      <c r="B43" s="65" t="s">
        <v>184</v>
      </c>
      <c r="C43" s="61">
        <f>+C17+C26+C34+C37+C40</f>
        <v>0</v>
      </c>
      <c r="D43" s="61">
        <f>+D17+D26+D34+D37+D40</f>
        <v>0</v>
      </c>
      <c r="E43" s="61">
        <f t="shared" si="0"/>
        <v>0</v>
      </c>
      <c r="F43" s="61">
        <f>+F17+F26+F34+F37+F40</f>
        <v>0</v>
      </c>
    </row>
    <row r="44" spans="1:6" s="66" customFormat="1" ht="15.95" customHeight="1" x14ac:dyDescent="0.25">
      <c r="A44" s="64" t="s">
        <v>185</v>
      </c>
      <c r="B44" s="65" t="s">
        <v>186</v>
      </c>
      <c r="C44" s="61">
        <f>C43+C42+C19</f>
        <v>129401.35</v>
      </c>
      <c r="D44" s="61">
        <f>D43+D42+D19</f>
        <v>126473</v>
      </c>
      <c r="E44" s="61">
        <f t="shared" si="0"/>
        <v>-2928.3500000000058</v>
      </c>
      <c r="F44" s="61">
        <f>F43+F42+F19</f>
        <v>237928</v>
      </c>
    </row>
    <row r="45" spans="1:6" s="66" customFormat="1" ht="15.95" customHeight="1" x14ac:dyDescent="0.25">
      <c r="A45" s="64" t="s">
        <v>187</v>
      </c>
      <c r="B45" s="65" t="s">
        <v>188</v>
      </c>
      <c r="C45" s="61">
        <f>+'[1]0243'!E25</f>
        <v>0</v>
      </c>
      <c r="D45" s="61">
        <f>+'[1]0243'!F25</f>
        <v>0</v>
      </c>
      <c r="E45" s="61">
        <f t="shared" si="0"/>
        <v>0</v>
      </c>
      <c r="F45" s="61">
        <f>+'[1]0243'!H25</f>
        <v>3546</v>
      </c>
    </row>
    <row r="46" spans="1:6" s="63" customFormat="1" ht="15.95" customHeight="1" x14ac:dyDescent="0.2">
      <c r="A46" s="59" t="s">
        <v>189</v>
      </c>
      <c r="B46" s="60" t="s">
        <v>146</v>
      </c>
      <c r="C46" s="69">
        <f>+'[1]0246'!E37</f>
        <v>45800</v>
      </c>
      <c r="D46" s="69">
        <f>+'[1]0246'!F37</f>
        <v>5800</v>
      </c>
      <c r="E46" s="62">
        <f t="shared" si="0"/>
        <v>-40000</v>
      </c>
      <c r="F46" s="69">
        <f>+'[1]0246'!H37</f>
        <v>38347</v>
      </c>
    </row>
    <row r="47" spans="1:6" s="63" customFormat="1" ht="15.95" customHeight="1" x14ac:dyDescent="0.25">
      <c r="A47" s="73" t="s">
        <v>190</v>
      </c>
      <c r="B47" s="65" t="s">
        <v>191</v>
      </c>
      <c r="C47" s="61">
        <f>C46</f>
        <v>45800</v>
      </c>
      <c r="D47" s="61">
        <f>D46</f>
        <v>5800</v>
      </c>
      <c r="E47" s="61">
        <f t="shared" si="0"/>
        <v>-40000</v>
      </c>
      <c r="F47" s="61">
        <f>F46</f>
        <v>38347</v>
      </c>
    </row>
    <row r="48" spans="1:6" s="63" customFormat="1" ht="15.95" customHeight="1" x14ac:dyDescent="0.25">
      <c r="A48" s="74" t="s">
        <v>192</v>
      </c>
      <c r="B48" s="65" t="s">
        <v>193</v>
      </c>
      <c r="C48" s="61">
        <f>C45+C47</f>
        <v>45800</v>
      </c>
      <c r="D48" s="61">
        <f>D45+D47</f>
        <v>5800</v>
      </c>
      <c r="E48" s="62">
        <f t="shared" si="0"/>
        <v>-40000</v>
      </c>
      <c r="F48" s="61">
        <f>F45+F47</f>
        <v>41893</v>
      </c>
    </row>
    <row r="49" spans="1:6" s="63" customFormat="1" ht="15.95" customHeight="1" x14ac:dyDescent="0.25">
      <c r="A49" s="73" t="s">
        <v>194</v>
      </c>
      <c r="B49" s="65" t="s">
        <v>195</v>
      </c>
      <c r="C49" s="61">
        <f>C11+C44+C48</f>
        <v>1038428.35</v>
      </c>
      <c r="D49" s="61">
        <f>D11+D44+D48</f>
        <v>995500</v>
      </c>
      <c r="E49" s="61">
        <f t="shared" si="0"/>
        <v>-42928.349999999977</v>
      </c>
      <c r="F49" s="61">
        <f>F11+F44+F48</f>
        <v>1036591</v>
      </c>
    </row>
    <row r="50" spans="1:6" s="63" customFormat="1" ht="30" customHeight="1" x14ac:dyDescent="0.2">
      <c r="A50" s="59" t="s">
        <v>196</v>
      </c>
      <c r="B50" s="75" t="s">
        <v>197</v>
      </c>
      <c r="C50" s="69">
        <f>+'[1]0250'!D23</f>
        <v>245678</v>
      </c>
      <c r="D50" s="69">
        <f>+'[1]0250'!E23</f>
        <v>221650</v>
      </c>
      <c r="E50" s="62">
        <f t="shared" si="0"/>
        <v>-24028</v>
      </c>
      <c r="F50" s="69">
        <f>+'[1]0250'!G23</f>
        <v>252993</v>
      </c>
    </row>
    <row r="51" spans="1:6" s="63" customFormat="1" ht="15.95" customHeight="1" x14ac:dyDescent="0.2">
      <c r="A51" s="59" t="s">
        <v>198</v>
      </c>
      <c r="B51" s="60" t="s">
        <v>199</v>
      </c>
      <c r="C51" s="67"/>
      <c r="D51" s="67"/>
      <c r="E51" s="67"/>
      <c r="F51" s="67"/>
    </row>
    <row r="52" spans="1:6" s="63" customFormat="1" ht="15.95" customHeight="1" x14ac:dyDescent="0.2">
      <c r="A52" s="59" t="s">
        <v>200</v>
      </c>
      <c r="B52" s="60" t="s">
        <v>201</v>
      </c>
      <c r="C52" s="69">
        <f>+'[1]0252'!D24</f>
        <v>0</v>
      </c>
      <c r="D52" s="69">
        <f>+'[1]0252'!E24</f>
        <v>0</v>
      </c>
      <c r="E52" s="62">
        <f t="shared" si="0"/>
        <v>0</v>
      </c>
      <c r="F52" s="69">
        <f>+'[1]0252'!G24</f>
        <v>5570</v>
      </c>
    </row>
    <row r="53" spans="1:6" s="63" customFormat="1" ht="15.95" customHeight="1" x14ac:dyDescent="0.2">
      <c r="A53" s="59" t="s">
        <v>202</v>
      </c>
      <c r="B53" s="60" t="s">
        <v>203</v>
      </c>
      <c r="C53" s="69">
        <f>+'[1]0253'!D23</f>
        <v>3218</v>
      </c>
      <c r="D53" s="69">
        <f>+'[1]0253'!E23</f>
        <v>3218</v>
      </c>
      <c r="E53" s="62">
        <f t="shared" si="0"/>
        <v>0</v>
      </c>
      <c r="F53" s="69">
        <f>+'[1]0253'!G23</f>
        <v>3218</v>
      </c>
    </row>
    <row r="54" spans="1:6" s="63" customFormat="1" ht="30" x14ac:dyDescent="0.25">
      <c r="A54" s="73" t="s">
        <v>204</v>
      </c>
      <c r="B54" s="76" t="s">
        <v>205</v>
      </c>
      <c r="C54" s="61">
        <f>+C50+C51+C52+C53</f>
        <v>248896</v>
      </c>
      <c r="D54" s="61">
        <f>+D50+D51+D52+D53</f>
        <v>224868</v>
      </c>
      <c r="E54" s="61">
        <f t="shared" si="0"/>
        <v>-24028</v>
      </c>
      <c r="F54" s="61">
        <f>+F50+F51+F52+F53</f>
        <v>261781</v>
      </c>
    </row>
    <row r="55" spans="1:6" s="63" customFormat="1" ht="15.95" customHeight="1" x14ac:dyDescent="0.2">
      <c r="A55" s="59" t="s">
        <v>206</v>
      </c>
      <c r="B55" s="77" t="s">
        <v>207</v>
      </c>
      <c r="C55" s="69">
        <v>41180</v>
      </c>
      <c r="D55" s="69">
        <v>41180</v>
      </c>
      <c r="E55" s="62">
        <f t="shared" si="0"/>
        <v>0</v>
      </c>
      <c r="F55" s="69"/>
    </row>
    <row r="60" spans="1:6" x14ac:dyDescent="0.2">
      <c r="B60" s="78"/>
    </row>
    <row r="61" spans="1:6" x14ac:dyDescent="0.2">
      <c r="B61" s="78"/>
    </row>
    <row r="64" spans="1:6" x14ac:dyDescent="0.2">
      <c r="B64" s="78"/>
    </row>
  </sheetData>
  <printOptions horizontalCentered="1" verticalCentered="1"/>
  <pageMargins left="0.31496062992125984" right="0.23622047244094491" top="1.1811023622047245" bottom="0.31496062992125984" header="0.6692913385826772" footer="0.19685039370078741"/>
  <pageSetup paperSize="9" scale="80" orientation="portrait" r:id="rId1"/>
  <headerFooter alignWithMargins="0">
    <oddHeader>&amp;C&amp;"Arial,Félkövér"&amp;13Fiatalkorúak Büntetés-végrehajtási Intézete
Tököl
Személyi juttatások, a munkaadókat terhelő járulékok és szociális hozzájárulási adó tervezése</oddHeader>
    <oddFooter>&amp;R2013.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bev</vt:lpstr>
      <vt:lpstr>dol</vt:lpstr>
      <vt:lpstr>ellátottak</vt:lpstr>
      <vt:lpstr>személyi+Maj</vt:lpstr>
      <vt:lpstr>dol!Nyomtatási_cím</vt:lpstr>
    </vt:vector>
  </TitlesOfParts>
  <Company>FTOK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hetesi.eva</dc:creator>
  <cp:lastModifiedBy>soti.bernadett</cp:lastModifiedBy>
  <cp:lastPrinted>2015-05-04T11:56:20Z</cp:lastPrinted>
  <dcterms:created xsi:type="dcterms:W3CDTF">2015-04-29T09:46:42Z</dcterms:created>
  <dcterms:modified xsi:type="dcterms:W3CDTF">2015-05-04T11:56:25Z</dcterms:modified>
</cp:coreProperties>
</file>